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90" tabRatio="779" activeTab="0"/>
  </bookViews>
  <sheets>
    <sheet name="Отчет" sheetId="1" r:id="rId1"/>
    <sheet name="Расходы" sheetId="2" r:id="rId2"/>
    <sheet name="Приход Robokassa" sheetId="3" r:id="rId3"/>
    <sheet name="Приход эквайринг" sheetId="4" r:id="rId4"/>
    <sheet name="Приход ПАО ВТБ" sheetId="5" r:id="rId5"/>
    <sheet name="Поступление имущества" sheetId="6" r:id="rId6"/>
  </sheets>
  <definedNames/>
  <calcPr fullCalcOnLoad="1"/>
</workbook>
</file>

<file path=xl/sharedStrings.xml><?xml version="1.0" encoding="utf-8"?>
<sst xmlns="http://schemas.openxmlformats.org/spreadsheetml/2006/main" count="479" uniqueCount="180">
  <si>
    <t>Дата перечисления</t>
  </si>
  <si>
    <t>ИТОГО</t>
  </si>
  <si>
    <t>Комиссия банка</t>
  </si>
  <si>
    <t>1. Расходы на благотворительную помощь</t>
  </si>
  <si>
    <t>Дата платежа</t>
  </si>
  <si>
    <t>Отчет о полученных пожертвованиях и произведенных расходах</t>
  </si>
  <si>
    <t>Административно-хозяйственные расходы</t>
  </si>
  <si>
    <t>в т.ч. долгосрочные проекты</t>
  </si>
  <si>
    <t>На расчетный счет Фонда в ПАО "ВТБ"</t>
  </si>
  <si>
    <t>2</t>
  </si>
  <si>
    <t>1</t>
  </si>
  <si>
    <t>2.1</t>
  </si>
  <si>
    <t>2.2</t>
  </si>
  <si>
    <t>3</t>
  </si>
  <si>
    <t>3.1</t>
  </si>
  <si>
    <t>3.2</t>
  </si>
  <si>
    <t>4</t>
  </si>
  <si>
    <t>4.1</t>
  </si>
  <si>
    <t>Расходы ВСЕГО</t>
  </si>
  <si>
    <t>через платёжную систему Robokassa</t>
  </si>
  <si>
    <t>Пожертвования на сайте www.encorecharity.ru</t>
  </si>
  <si>
    <t>Поступления на расчетный счет Фонда</t>
  </si>
  <si>
    <t>в ПАО "ВТБ"</t>
  </si>
  <si>
    <t>Сумма, руб.</t>
  </si>
  <si>
    <t>Благотворитель</t>
  </si>
  <si>
    <t>Назначение</t>
  </si>
  <si>
    <t>ИТОГО по программе:</t>
  </si>
  <si>
    <t>2. Административно-хозяйственные расходы (содержание аппарата управления Фонда)</t>
  </si>
  <si>
    <t>Дата поступления</t>
  </si>
  <si>
    <t>Назначение платежа</t>
  </si>
  <si>
    <t>Проценты по банковскому счету</t>
  </si>
  <si>
    <t>Благотворительное пожертвование</t>
  </si>
  <si>
    <t>2. Прочие поступления и благотворительные пожертвования</t>
  </si>
  <si>
    <t>Приход ВСЕГО</t>
  </si>
  <si>
    <t>Через платежную систему Robokassa на сайте www.encorecharity.ru</t>
  </si>
  <si>
    <t>1. Благотворительные пожертвования от физических и юридических лиц</t>
  </si>
  <si>
    <t>Дата зачисления 
на р/с в ПАО ВТБ</t>
  </si>
  <si>
    <t>Детализация произведенных расходов Фонда</t>
  </si>
  <si>
    <t>1.1. Программа "В первую очередь"</t>
  </si>
  <si>
    <t>Программа "В первую очередь"</t>
  </si>
  <si>
    <t>3.3</t>
  </si>
  <si>
    <t>3.4</t>
  </si>
  <si>
    <t>Программа "Общее дело"</t>
  </si>
  <si>
    <t xml:space="preserve">Программа "Исполни заветное желание" </t>
  </si>
  <si>
    <t xml:space="preserve">Поступления имущества от дарителей  </t>
  </si>
  <si>
    <t>в Фонд</t>
  </si>
  <si>
    <t>1. Благотворительные пожертвования в виде имущества  от физических и юридических лиц</t>
  </si>
  <si>
    <t>2.3</t>
  </si>
  <si>
    <t>Пожертвования в виде имущества</t>
  </si>
  <si>
    <t>1.2. Программа "Супергерои"</t>
  </si>
  <si>
    <t>1.3. Программа "Общее дело"</t>
  </si>
  <si>
    <t>1.4. Программа  "Исполни заветное желание"</t>
  </si>
  <si>
    <t>3.5</t>
  </si>
  <si>
    <t>Программа "Супергерои"</t>
  </si>
  <si>
    <t>Предприятие</t>
  </si>
  <si>
    <t>Адрес</t>
  </si>
  <si>
    <t>Дата операции</t>
  </si>
  <si>
    <t>Дата расчета</t>
  </si>
  <si>
    <t>Сумма операции</t>
  </si>
  <si>
    <t>Сумма комиссии</t>
  </si>
  <si>
    <t>Карта</t>
  </si>
  <si>
    <t>Благотворительный фонд КЛУБ АНГЕЛОВ</t>
  </si>
  <si>
    <t/>
  </si>
  <si>
    <t>Сумма зачисления</t>
  </si>
  <si>
    <t>2.4</t>
  </si>
  <si>
    <t>127051;г:Город Москва;:;г:Город Москва;:;ул.Неглинная,, 27,</t>
  </si>
  <si>
    <t>ИТОГО Зачислено  на р/с от Расчетный банк: ООО РНКО «РИБ»</t>
  </si>
  <si>
    <t>ООО ЭНЕР***</t>
  </si>
  <si>
    <t>Оплата труда сотрудников (координирование и развитие Фонда, 3 сотрудников) за апрель 2022 г.</t>
  </si>
  <si>
    <t xml:space="preserve"> за Май 2022 года</t>
  </si>
  <si>
    <t>Остаток средств на 01.05.2022</t>
  </si>
  <si>
    <t>Общая сумма поступлений за май 2022г.</t>
  </si>
  <si>
    <t>Произведенные расходы за май 2022г.</t>
  </si>
  <si>
    <t>Остаток средств на 31.05.2022</t>
  </si>
  <si>
    <t xml:space="preserve"> за МАЙ 2022 года</t>
  </si>
  <si>
    <t>за МАЙ 2022 года</t>
  </si>
  <si>
    <t>05.05.2022</t>
  </si>
  <si>
    <t>12.05.2022</t>
  </si>
  <si>
    <t>16.05.2022</t>
  </si>
  <si>
    <t>19.05.2022</t>
  </si>
  <si>
    <t>26.05.2022</t>
  </si>
  <si>
    <t>НАТАЛИЯ Ф***</t>
  </si>
  <si>
    <t>ООО ДЖЕЙ***</t>
  </si>
  <si>
    <t>Юлия Ж***</t>
  </si>
  <si>
    <t>29.04.2022 18.50.44</t>
  </si>
  <si>
    <t>02.05.2022</t>
  </si>
  <si>
    <t>01.05.2022 18.30.04</t>
  </si>
  <si>
    <t>01.05.2022 01.54.33</t>
  </si>
  <si>
    <t>01.05.2022 07.02.47</t>
  </si>
  <si>
    <t>02.05.2022 13.08.42</t>
  </si>
  <si>
    <t>04.05.2022</t>
  </si>
  <si>
    <t>02.05.2022 16.25.03</t>
  </si>
  <si>
    <t>02.05.2022 16.26.42</t>
  </si>
  <si>
    <t>03.05.2022 23.20.57</t>
  </si>
  <si>
    <t>03.05.2022 18.30.03</t>
  </si>
  <si>
    <t>03.05.2022 23.16.11</t>
  </si>
  <si>
    <t>03.05.2022 08.16.51</t>
  </si>
  <si>
    <t>04.05.2022 07.40.59</t>
  </si>
  <si>
    <t>05.05.2022 18.30.03</t>
  </si>
  <si>
    <t>06.05.2022</t>
  </si>
  <si>
    <t>05.05.2022 10.38.01</t>
  </si>
  <si>
    <t>06.05.2022 16.45.12</t>
  </si>
  <si>
    <t>08.05.2022</t>
  </si>
  <si>
    <t>10.05.2022 18.30.03</t>
  </si>
  <si>
    <t>11.05.2022</t>
  </si>
  <si>
    <t>11.05.2022 12.19.18</t>
  </si>
  <si>
    <t>11.05.2022 12.21.20</t>
  </si>
  <si>
    <t>11.05.2022 06.32.53</t>
  </si>
  <si>
    <t>18.05.2022 18.30.03</t>
  </si>
  <si>
    <t>19.05.2022 10.19.05</t>
  </si>
  <si>
    <t>20.05.2022</t>
  </si>
  <si>
    <t>21.05.2022 17.54.32</t>
  </si>
  <si>
    <t>23.05.2022</t>
  </si>
  <si>
    <t>21.05.2022 13.16.28</t>
  </si>
  <si>
    <t>21.05.2022 13.25.22</t>
  </si>
  <si>
    <t>23.05.2022 18.30.05</t>
  </si>
  <si>
    <t>24.05.2022</t>
  </si>
  <si>
    <t>24.05.2022 09.34.30</t>
  </si>
  <si>
    <t>25.05.2022</t>
  </si>
  <si>
    <t>24.05.2022 14.22.16</t>
  </si>
  <si>
    <t>24.05.2022 10.38.38</t>
  </si>
  <si>
    <t>24.05.2022 23.09.48</t>
  </si>
  <si>
    <t>24.05.2022 23.28.20</t>
  </si>
  <si>
    <t>24.05.2022 17.33.28</t>
  </si>
  <si>
    <t>24.05.2022 21.55.21</t>
  </si>
  <si>
    <t>24.05.2022 23.10.09</t>
  </si>
  <si>
    <t>24.05.2022 23.07.06</t>
  </si>
  <si>
    <t>24.05.2022 23.08.09</t>
  </si>
  <si>
    <t>24.05.2022 23.03.00</t>
  </si>
  <si>
    <t>24.05.2022 20.04.47</t>
  </si>
  <si>
    <t>24.05.2022 20.17.25</t>
  </si>
  <si>
    <t>24.05.2022 22.05.13</t>
  </si>
  <si>
    <t>24.05.2022 11.27.27</t>
  </si>
  <si>
    <t>24.05.2022 09.37.17</t>
  </si>
  <si>
    <t>24.05.2022 21.41.35</t>
  </si>
  <si>
    <t>24.05.2022 00.16.32</t>
  </si>
  <si>
    <t>24.05.2022 13.39.00</t>
  </si>
  <si>
    <t>24.05.2022 19.58.36</t>
  </si>
  <si>
    <t>25.05.2022 00.22.06</t>
  </si>
  <si>
    <t>25.05.2022 08.41.01</t>
  </si>
  <si>
    <t>25.05.2022 12.28.38</t>
  </si>
  <si>
    <t>25.05.2022 00.09.42</t>
  </si>
  <si>
    <t>25.05.2022 00.16.06</t>
  </si>
  <si>
    <t>25.05.2022 13.43.19</t>
  </si>
  <si>
    <t>25.05.2022 15.51.37</t>
  </si>
  <si>
    <t>25.05.2022 01.53.38</t>
  </si>
  <si>
    <t>25.05.2022 08.17.45</t>
  </si>
  <si>
    <t>25.05.2022 09.44.02</t>
  </si>
  <si>
    <t>25.05.2022 07.37.21</t>
  </si>
  <si>
    <t>25.05.2022 17.43.05</t>
  </si>
  <si>
    <t>26.05.2022 18.30.06</t>
  </si>
  <si>
    <t>27.05.2022</t>
  </si>
  <si>
    <t>26.05.2022 17.17.16</t>
  </si>
  <si>
    <t>27.05.2022 10.38.36</t>
  </si>
  <si>
    <t>30.05.2022</t>
  </si>
  <si>
    <t>27.05.2022 16.58.28</t>
  </si>
  <si>
    <t>27.05.2022 14.58.43</t>
  </si>
  <si>
    <t>27.05.2022 13.57.48</t>
  </si>
  <si>
    <t>27.05.2022 17.59.52</t>
  </si>
  <si>
    <t>27.05.2022 10.01.26</t>
  </si>
  <si>
    <t>30.05.2022 23.34.02</t>
  </si>
  <si>
    <t>31.05.2022</t>
  </si>
  <si>
    <t>30.05.2022 13.56.13</t>
  </si>
  <si>
    <t>30.05.2022 13.32.46</t>
  </si>
  <si>
    <t>30.05.2022 13.10.32</t>
  </si>
  <si>
    <t>30.05.2022 13.10.01</t>
  </si>
  <si>
    <t>30.05.2022 12.09.24</t>
  </si>
  <si>
    <t>Налоги и взносы с ФОТ за апрель 2022 г.</t>
  </si>
  <si>
    <t>Оплата труда сотрудников (координирование и развитие Фонда, 3 сотрудников) за май 2022 г.</t>
  </si>
  <si>
    <t>Оплата аренды за май 2022 г.</t>
  </si>
  <si>
    <t>Оплата услуг связи за май 2022 г.</t>
  </si>
  <si>
    <t>Оплата ГБУЗ "НПЦ спец. мед. помощи детям ДЗМ" а обследование Давлесова Алишера</t>
  </si>
  <si>
    <t>Оплата ИП Носиков Вадим Петрович за материалы для челюстно-лицевой реконструкции для Тимошенко Устинья</t>
  </si>
  <si>
    <t>Оплата ИП Носиков Вадим Петрович за материалы для челюстно-лицевой реконструкции для Джанситова Наргиза</t>
  </si>
  <si>
    <t>Оплата ООО Моторика за протез предплечья для Суховеева Михаила</t>
  </si>
  <si>
    <t>Оплата ООО МЕТРО Кэш энд Керри за продукты и хоз товары для нужд Социальной гостинице "Добрый Дом"</t>
  </si>
  <si>
    <t>ИП Зеленина Анна Александровна за организацию праздника Дня защиты детей в Социальной гостинице "Добрый Дом"</t>
  </si>
  <si>
    <t xml:space="preserve">ИП Егоров Александр Станиславович за шары на праздник Дня защиты детей </t>
  </si>
  <si>
    <t>Прочие расходы на персонал</t>
  </si>
  <si>
    <t>Оплата хоз. товаров для офиса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</si>
</sst>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  <numFmt numFmtId="172" formatCode="0.000"/>
    <numFmt numFmtId="173" formatCode="[$-419]mmmm\ yyyy;@"/>
    <numFmt numFmtId="174" formatCode="#,##0.00&quot;р.&quot;"/>
    <numFmt numFmtId="175" formatCode="[$$-409]#,##0.00"/>
    <numFmt numFmtId="176" formatCode="_-* #,##0.00\ [$€-1]_-;\-* #,##0.00\ [$€-1]_-;_-* &quot;-&quot;??\ [$€-1]_-;_-@_-"/>
    <numFmt numFmtId="177" formatCode="_-[$€-2]\ * #,##0.00_-;\-[$€-2]\ * #,##0.00_-;_-[$€-2]\ * &quot;-&quot;??_-;_-@_-"/>
    <numFmt numFmtId="178" formatCode="#,##0.00\ &quot;₽&quot;"/>
    <numFmt numFmtId="179" formatCode="#,##0.00\ [$€-408]"/>
    <numFmt numFmtId="180" formatCode="[$€-2]\ #,##0.00"/>
    <numFmt numFmtId="181" formatCode="[$$-C09]#,##0.00"/>
    <numFmt numFmtId="182" formatCode="dd/mm/yy;@"/>
    <numFmt numFmtId="183" formatCode="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1"/>
      <color indexed="12"/>
      <name val="Arial Cyr"/>
      <family val="0"/>
    </font>
    <font>
      <b/>
      <sz val="11"/>
      <color indexed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i/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i/>
      <sz val="10"/>
      <color indexed="3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i/>
      <sz val="11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i/>
      <sz val="10"/>
      <color rgb="FF0070C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57" fillId="0" borderId="0" xfId="0" applyFont="1" applyBorder="1" applyAlignment="1">
      <alignment/>
    </xf>
    <xf numFmtId="0" fontId="47" fillId="33" borderId="0" xfId="0" applyFont="1" applyFill="1" applyAlignment="1">
      <alignment/>
    </xf>
    <xf numFmtId="0" fontId="58" fillId="0" borderId="10" xfId="0" applyFont="1" applyFill="1" applyBorder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0" fillId="33" borderId="0" xfId="0" applyNumberFormat="1" applyFill="1" applyBorder="1" applyAlignment="1">
      <alignment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/>
    </xf>
    <xf numFmtId="174" fontId="2" fillId="2" borderId="11" xfId="0" applyNumberFormat="1" applyFont="1" applyFill="1" applyBorder="1" applyAlignment="1" applyProtection="1">
      <alignment horizontal="right"/>
      <protection/>
    </xf>
    <xf numFmtId="14" fontId="57" fillId="0" borderId="0" xfId="0" applyNumberFormat="1" applyFont="1" applyFill="1" applyBorder="1" applyAlignment="1">
      <alignment horizontal="center" vertical="center"/>
    </xf>
    <xf numFmtId="14" fontId="57" fillId="0" borderId="0" xfId="0" applyNumberFormat="1" applyFont="1" applyFill="1" applyBorder="1" applyAlignment="1">
      <alignment horizontal="center" vertical="center" wrapText="1"/>
    </xf>
    <xf numFmtId="43" fontId="57" fillId="0" borderId="0" xfId="0" applyNumberFormat="1" applyFont="1" applyFill="1" applyBorder="1" applyAlignment="1">
      <alignment horizontal="center" vertical="center"/>
    </xf>
    <xf numFmtId="174" fontId="2" fillId="7" borderId="11" xfId="0" applyNumberFormat="1" applyFont="1" applyFill="1" applyBorder="1" applyAlignment="1" applyProtection="1">
      <alignment horizontal="right" vertical="center"/>
      <protection/>
    </xf>
    <xf numFmtId="174" fontId="3" fillId="2" borderId="11" xfId="0" applyNumberFormat="1" applyFont="1" applyFill="1" applyBorder="1" applyAlignment="1" applyProtection="1">
      <alignment horizontal="right" vertical="center"/>
      <protection/>
    </xf>
    <xf numFmtId="174" fontId="4" fillId="2" borderId="11" xfId="0" applyNumberFormat="1" applyFont="1" applyFill="1" applyBorder="1" applyAlignment="1" applyProtection="1">
      <alignment horizontal="right"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174" fontId="2" fillId="7" borderId="11" xfId="0" applyNumberFormat="1" applyFont="1" applyFill="1" applyBorder="1" applyAlignment="1" applyProtection="1">
      <alignment horizontal="right"/>
      <protection/>
    </xf>
    <xf numFmtId="0" fontId="4" fillId="2" borderId="13" xfId="0" applyFont="1" applyFill="1" applyBorder="1" applyAlignment="1" applyProtection="1">
      <alignment vertical="center"/>
      <protection/>
    </xf>
    <xf numFmtId="174" fontId="4" fillId="2" borderId="11" xfId="0" applyNumberFormat="1" applyFont="1" applyFill="1" applyBorder="1" applyAlignment="1" applyProtection="1">
      <alignment vertical="center"/>
      <protection/>
    </xf>
    <xf numFmtId="0" fontId="3" fillId="2" borderId="13" xfId="0" applyFont="1" applyFill="1" applyBorder="1" applyAlignment="1" applyProtection="1">
      <alignment vertical="center"/>
      <protection/>
    </xf>
    <xf numFmtId="174" fontId="3" fillId="2" borderId="11" xfId="0" applyNumberFormat="1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4" fontId="57" fillId="0" borderId="0" xfId="0" applyNumberFormat="1" applyFont="1" applyFill="1" applyAlignment="1" applyProtection="1">
      <alignment horizontal="center" vertical="center"/>
      <protection/>
    </xf>
    <xf numFmtId="174" fontId="57" fillId="0" borderId="0" xfId="0" applyNumberFormat="1" applyFont="1" applyFill="1" applyAlignment="1" applyProtection="1">
      <alignment horizontal="center"/>
      <protection/>
    </xf>
    <xf numFmtId="0" fontId="3" fillId="7" borderId="12" xfId="0" applyFont="1" applyFill="1" applyBorder="1" applyAlignment="1" applyProtection="1">
      <alignment horizontal="left" vertical="center"/>
      <protection/>
    </xf>
    <xf numFmtId="4" fontId="57" fillId="7" borderId="13" xfId="0" applyNumberFormat="1" applyFont="1" applyFill="1" applyBorder="1" applyAlignment="1" applyProtection="1">
      <alignment horizontal="center" vertical="center"/>
      <protection/>
    </xf>
    <xf numFmtId="4" fontId="57" fillId="0" borderId="0" xfId="0" applyNumberFormat="1" applyFont="1" applyBorder="1" applyAlignment="1">
      <alignment/>
    </xf>
    <xf numFmtId="49" fontId="3" fillId="7" borderId="11" xfId="0" applyNumberFormat="1" applyFont="1" applyFill="1" applyBorder="1" applyAlignment="1" applyProtection="1">
      <alignment horizontal="right"/>
      <protection/>
    </xf>
    <xf numFmtId="17" fontId="59" fillId="0" borderId="14" xfId="0" applyNumberFormat="1" applyFont="1" applyFill="1" applyBorder="1" applyAlignment="1">
      <alignment/>
    </xf>
    <xf numFmtId="17" fontId="59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 vertical="center" wrapText="1"/>
    </xf>
    <xf numFmtId="43" fontId="0" fillId="0" borderId="16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17" fontId="4" fillId="2" borderId="12" xfId="0" applyNumberFormat="1" applyFont="1" applyFill="1" applyBorder="1" applyAlignment="1" applyProtection="1">
      <alignment vertical="center"/>
      <protection/>
    </xf>
    <xf numFmtId="173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top" wrapText="1"/>
    </xf>
    <xf numFmtId="4" fontId="57" fillId="2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/>
    </xf>
    <xf numFmtId="174" fontId="61" fillId="7" borderId="11" xfId="0" applyNumberFormat="1" applyFont="1" applyFill="1" applyBorder="1" applyAlignment="1" applyProtection="1">
      <alignment horizontal="right"/>
      <protection/>
    </xf>
    <xf numFmtId="0" fontId="62" fillId="2" borderId="10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14" fontId="63" fillId="2" borderId="10" xfId="0" applyNumberFormat="1" applyFont="1" applyFill="1" applyBorder="1" applyAlignment="1">
      <alignment horizontal="center" vertical="center"/>
    </xf>
    <xf numFmtId="4" fontId="63" fillId="2" borderId="10" xfId="0" applyNumberFormat="1" applyFont="1" applyFill="1" applyBorder="1" applyAlignment="1">
      <alignment horizontal="center" vertical="top" wrapText="1"/>
    </xf>
    <xf numFmtId="4" fontId="63" fillId="2" borderId="13" xfId="0" applyNumberFormat="1" applyFont="1" applyFill="1" applyBorder="1" applyAlignment="1" applyProtection="1">
      <alignment horizontal="center" vertical="center"/>
      <protection/>
    </xf>
    <xf numFmtId="0" fontId="64" fillId="2" borderId="11" xfId="0" applyFont="1" applyFill="1" applyBorder="1" applyAlignment="1">
      <alignment/>
    </xf>
    <xf numFmtId="0" fontId="65" fillId="0" borderId="0" xfId="0" applyFont="1" applyAlignment="1">
      <alignment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60" fillId="33" borderId="10" xfId="0" applyNumberFormat="1" applyFont="1" applyFill="1" applyBorder="1" applyAlignment="1">
      <alignment horizontal="center" vertical="center"/>
    </xf>
    <xf numFmtId="0" fontId="62" fillId="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4" fillId="2" borderId="13" xfId="0" applyFont="1" applyFill="1" applyBorder="1" applyAlignment="1">
      <alignment horizontal="left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14" fontId="6" fillId="0" borderId="10" xfId="53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" fontId="67" fillId="2" borderId="12" xfId="0" applyNumberFormat="1" applyFont="1" applyFill="1" applyBorder="1" applyAlignment="1">
      <alignment horizontal="left" vertical="center"/>
    </xf>
    <xf numFmtId="17" fontId="67" fillId="2" borderId="13" xfId="0" applyNumberFormat="1" applyFont="1" applyFill="1" applyBorder="1" applyAlignment="1">
      <alignment horizontal="left" vertical="center"/>
    </xf>
    <xf numFmtId="17" fontId="67" fillId="2" borderId="11" xfId="0" applyNumberFormat="1" applyFont="1" applyFill="1" applyBorder="1" applyAlignment="1">
      <alignment horizontal="left" vertical="center"/>
    </xf>
    <xf numFmtId="4" fontId="9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4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6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0" fontId="2" fillId="7" borderId="12" xfId="0" applyFont="1" applyFill="1" applyBorder="1" applyAlignment="1" applyProtection="1">
      <alignment horizontal="left" vertical="center"/>
      <protection/>
    </xf>
    <xf numFmtId="0" fontId="2" fillId="7" borderId="13" xfId="0" applyFont="1" applyFill="1" applyBorder="1" applyAlignment="1" applyProtection="1">
      <alignment horizontal="left" vertical="center"/>
      <protection/>
    </xf>
    <xf numFmtId="17" fontId="68" fillId="0" borderId="14" xfId="0" applyNumberFormat="1" applyFont="1" applyFill="1" applyBorder="1" applyAlignment="1">
      <alignment horizontal="center"/>
    </xf>
    <xf numFmtId="17" fontId="68" fillId="0" borderId="15" xfId="0" applyNumberFormat="1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left" vertic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/>
      <protection/>
    </xf>
    <xf numFmtId="0" fontId="3" fillId="2" borderId="13" xfId="0" applyFont="1" applyFill="1" applyBorder="1" applyAlignment="1" applyProtection="1">
      <alignment horizontal="left" vertical="center"/>
      <protection/>
    </xf>
    <xf numFmtId="17" fontId="68" fillId="0" borderId="15" xfId="0" applyNumberFormat="1" applyFont="1" applyFill="1" applyBorder="1" applyAlignment="1">
      <alignment horizontal="center" vertical="center"/>
    </xf>
    <xf numFmtId="17" fontId="63" fillId="2" borderId="12" xfId="0" applyNumberFormat="1" applyFont="1" applyFill="1" applyBorder="1" applyAlignment="1">
      <alignment horizontal="left" vertical="center"/>
    </xf>
    <xf numFmtId="17" fontId="63" fillId="2" borderId="13" xfId="0" applyNumberFormat="1" applyFont="1" applyFill="1" applyBorder="1" applyAlignment="1">
      <alignment horizontal="left" vertical="center"/>
    </xf>
    <xf numFmtId="17" fontId="63" fillId="2" borderId="11" xfId="0" applyNumberFormat="1" applyFont="1" applyFill="1" applyBorder="1" applyAlignment="1">
      <alignment horizontal="left" vertical="center"/>
    </xf>
    <xf numFmtId="17" fontId="63" fillId="2" borderId="12" xfId="0" applyNumberFormat="1" applyFont="1" applyFill="1" applyBorder="1" applyAlignment="1">
      <alignment horizontal="left" vertical="center" wrapText="1"/>
    </xf>
    <xf numFmtId="17" fontId="63" fillId="2" borderId="13" xfId="0" applyNumberFormat="1" applyFont="1" applyFill="1" applyBorder="1" applyAlignment="1">
      <alignment horizontal="left" vertical="center" wrapText="1"/>
    </xf>
    <xf numFmtId="17" fontId="63" fillId="2" borderId="11" xfId="0" applyNumberFormat="1" applyFont="1" applyFill="1" applyBorder="1" applyAlignment="1">
      <alignment horizontal="left" vertical="center" wrapText="1"/>
    </xf>
    <xf numFmtId="17" fontId="67" fillId="2" borderId="12" xfId="0" applyNumberFormat="1" applyFont="1" applyFill="1" applyBorder="1" applyAlignment="1">
      <alignment horizontal="left" vertical="center"/>
    </xf>
    <xf numFmtId="17" fontId="67" fillId="2" borderId="13" xfId="0" applyNumberFormat="1" applyFont="1" applyFill="1" applyBorder="1" applyAlignment="1">
      <alignment horizontal="left" vertical="center"/>
    </xf>
    <xf numFmtId="17" fontId="67" fillId="2" borderId="11" xfId="0" applyNumberFormat="1" applyFont="1" applyFill="1" applyBorder="1" applyAlignment="1">
      <alignment horizontal="left" vertical="center"/>
    </xf>
    <xf numFmtId="17" fontId="68" fillId="0" borderId="0" xfId="0" applyNumberFormat="1" applyFont="1" applyFill="1" applyBorder="1" applyAlignment="1">
      <alignment horizontal="center"/>
    </xf>
    <xf numFmtId="0" fontId="63" fillId="2" borderId="12" xfId="0" applyFont="1" applyFill="1" applyBorder="1" applyAlignment="1" applyProtection="1">
      <alignment horizontal="left" vertical="center" wrapText="1"/>
      <protection/>
    </xf>
    <xf numFmtId="0" fontId="63" fillId="2" borderId="13" xfId="0" applyFont="1" applyFill="1" applyBorder="1" applyAlignment="1" applyProtection="1">
      <alignment horizontal="left" vertical="center" wrapText="1"/>
      <protection/>
    </xf>
    <xf numFmtId="183" fontId="8" fillId="0" borderId="13" xfId="0" applyNumberFormat="1" applyFont="1" applyBorder="1" applyAlignment="1">
      <alignment/>
    </xf>
    <xf numFmtId="183" fontId="9" fillId="0" borderId="13" xfId="0" applyNumberFormat="1" applyFont="1" applyBorder="1" applyAlignment="1">
      <alignment/>
    </xf>
    <xf numFmtId="183" fontId="7" fillId="0" borderId="13" xfId="0" applyNumberFormat="1" applyFont="1" applyBorder="1" applyAlignment="1">
      <alignment/>
    </xf>
    <xf numFmtId="0" fontId="64" fillId="2" borderId="12" xfId="0" applyFont="1" applyFill="1" applyBorder="1" applyAlignment="1">
      <alignment horizontal="left"/>
    </xf>
    <xf numFmtId="0" fontId="64" fillId="2" borderId="11" xfId="0" applyFont="1" applyFill="1" applyBorder="1" applyAlignment="1">
      <alignment horizontal="left"/>
    </xf>
    <xf numFmtId="0" fontId="64" fillId="0" borderId="12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0" fontId="60" fillId="0" borderId="11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ступление имущест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L28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5.140625" style="18" customWidth="1"/>
    <col min="2" max="2" width="18.57421875" style="1" customWidth="1"/>
    <col min="3" max="3" width="54.421875" style="1" customWidth="1"/>
    <col min="4" max="4" width="19.140625" style="1" customWidth="1"/>
    <col min="5" max="5" width="22.140625" style="11" customWidth="1"/>
    <col min="6" max="16384" width="9.140625" style="1" customWidth="1"/>
  </cols>
  <sheetData>
    <row r="1" spans="1:6" s="12" customFormat="1" ht="20.25">
      <c r="A1" s="97" t="s">
        <v>5</v>
      </c>
      <c r="B1" s="97"/>
      <c r="C1" s="97"/>
      <c r="D1" s="97"/>
      <c r="E1" s="39"/>
      <c r="F1" s="39"/>
    </row>
    <row r="2" spans="1:6" ht="20.25">
      <c r="A2" s="98" t="s">
        <v>69</v>
      </c>
      <c r="B2" s="98"/>
      <c r="C2" s="98"/>
      <c r="D2" s="98"/>
      <c r="E2" s="40"/>
      <c r="F2" s="40"/>
    </row>
    <row r="3" spans="1:5" s="7" customFormat="1" ht="15">
      <c r="A3" s="16"/>
      <c r="B3" s="6"/>
      <c r="C3" s="41"/>
      <c r="D3" s="42"/>
      <c r="E3" s="8"/>
    </row>
    <row r="4" spans="1:6" s="13" customFormat="1" ht="15" customHeight="1">
      <c r="A4" s="19" t="s">
        <v>10</v>
      </c>
      <c r="B4" s="99" t="s">
        <v>70</v>
      </c>
      <c r="C4" s="100"/>
      <c r="D4" s="19">
        <v>199767612.67000002</v>
      </c>
      <c r="E4" s="9"/>
      <c r="F4" s="14"/>
    </row>
    <row r="5" spans="1:64" s="7" customFormat="1" ht="15">
      <c r="A5" s="16"/>
      <c r="B5" s="20"/>
      <c r="C5" s="21"/>
      <c r="D5" s="22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4" s="13" customFormat="1" ht="15" customHeight="1">
      <c r="A6" s="23" t="s">
        <v>9</v>
      </c>
      <c r="B6" s="95" t="s">
        <v>71</v>
      </c>
      <c r="C6" s="96"/>
      <c r="D6" s="23">
        <f>SUM(D7:D10)</f>
        <v>3776703.3499999996</v>
      </c>
    </row>
    <row r="7" spans="1:4" s="13" customFormat="1" ht="15" customHeight="1">
      <c r="A7" s="24" t="s">
        <v>11</v>
      </c>
      <c r="B7" s="101" t="s">
        <v>34</v>
      </c>
      <c r="C7" s="102"/>
      <c r="D7" s="24">
        <f>'Приход Robokassa'!C6</f>
        <v>0</v>
      </c>
    </row>
    <row r="8" spans="1:4" s="13" customFormat="1" ht="15" customHeight="1">
      <c r="A8" s="24" t="s">
        <v>12</v>
      </c>
      <c r="B8" s="101" t="s">
        <v>20</v>
      </c>
      <c r="C8" s="102"/>
      <c r="D8" s="24">
        <f>'Приход эквайринг'!G111</f>
        <v>101573.17</v>
      </c>
    </row>
    <row r="9" spans="1:4" s="13" customFormat="1" ht="15" customHeight="1">
      <c r="A9" s="24" t="s">
        <v>47</v>
      </c>
      <c r="B9" s="26" t="s">
        <v>8</v>
      </c>
      <c r="C9" s="26"/>
      <c r="D9" s="24">
        <f>'Приход ПАО ВТБ'!B18</f>
        <v>3675130.1799999997</v>
      </c>
    </row>
    <row r="10" spans="1:4" s="13" customFormat="1" ht="15" customHeight="1">
      <c r="A10" s="24" t="s">
        <v>64</v>
      </c>
      <c r="B10" s="26" t="s">
        <v>48</v>
      </c>
      <c r="C10" s="26"/>
      <c r="D10" s="24">
        <f>'Поступление имущества'!B9</f>
        <v>0</v>
      </c>
    </row>
    <row r="11" spans="1:4" s="13" customFormat="1" ht="15" customHeight="1">
      <c r="A11" s="27" t="s">
        <v>13</v>
      </c>
      <c r="B11" s="95" t="s">
        <v>72</v>
      </c>
      <c r="C11" s="96"/>
      <c r="D11" s="27">
        <f>SUM(D12:D16)</f>
        <v>1503361.0700000003</v>
      </c>
    </row>
    <row r="12" spans="1:4" s="13" customFormat="1" ht="15" customHeight="1">
      <c r="A12" s="25" t="s">
        <v>14</v>
      </c>
      <c r="B12" s="45" t="s">
        <v>39</v>
      </c>
      <c r="C12" s="28"/>
      <c r="D12" s="29">
        <f>Расходы!B10</f>
        <v>615260.62</v>
      </c>
    </row>
    <row r="13" spans="1:4" s="13" customFormat="1" ht="15" customHeight="1">
      <c r="A13" s="25" t="s">
        <v>15</v>
      </c>
      <c r="B13" s="45" t="s">
        <v>53</v>
      </c>
      <c r="C13" s="28"/>
      <c r="D13" s="29">
        <f>Расходы!B13</f>
        <v>271392</v>
      </c>
    </row>
    <row r="14" spans="1:4" s="13" customFormat="1" ht="15" customHeight="1">
      <c r="A14" s="25" t="s">
        <v>40</v>
      </c>
      <c r="B14" s="45" t="s">
        <v>42</v>
      </c>
      <c r="C14" s="28"/>
      <c r="D14" s="29">
        <f>Расходы!B18</f>
        <v>69699.19</v>
      </c>
    </row>
    <row r="15" spans="1:4" s="13" customFormat="1" ht="15" customHeight="1">
      <c r="A15" s="25" t="s">
        <v>41</v>
      </c>
      <c r="B15" s="45" t="s">
        <v>43</v>
      </c>
      <c r="C15" s="28"/>
      <c r="D15" s="25">
        <f>IF(Расходы!B21&gt;0,Расходы!$B$21,0)</f>
        <v>0</v>
      </c>
    </row>
    <row r="16" spans="1:5" s="13" customFormat="1" ht="15" customHeight="1">
      <c r="A16" s="25" t="s">
        <v>52</v>
      </c>
      <c r="B16" s="26" t="s">
        <v>6</v>
      </c>
      <c r="C16" s="30"/>
      <c r="D16" s="31">
        <f>Расходы!B32</f>
        <v>547009.2600000001</v>
      </c>
      <c r="E16" s="15"/>
    </row>
    <row r="17" spans="1:6" s="13" customFormat="1" ht="15" customHeight="1">
      <c r="A17" s="17"/>
      <c r="B17" s="32"/>
      <c r="C17" s="33"/>
      <c r="D17" s="34"/>
      <c r="E17" s="15"/>
      <c r="F17" s="15"/>
    </row>
    <row r="18" spans="1:6" s="13" customFormat="1" ht="15" customHeight="1">
      <c r="A18" s="27" t="s">
        <v>16</v>
      </c>
      <c r="B18" s="95" t="s">
        <v>73</v>
      </c>
      <c r="C18" s="96"/>
      <c r="D18" s="27">
        <f>D4+D6-D11</f>
        <v>202040954.95000002</v>
      </c>
      <c r="F18" s="14"/>
    </row>
    <row r="19" spans="1:6" s="13" customFormat="1" ht="15" customHeight="1">
      <c r="A19" s="38" t="s">
        <v>17</v>
      </c>
      <c r="B19" s="35" t="s">
        <v>7</v>
      </c>
      <c r="C19" s="36"/>
      <c r="D19" s="50"/>
      <c r="F19" s="14"/>
    </row>
    <row r="20" spans="2:4" ht="15">
      <c r="B20" s="3"/>
      <c r="C20" s="3"/>
      <c r="D20" s="37"/>
    </row>
    <row r="22" ht="15">
      <c r="D22" s="64"/>
    </row>
    <row r="24" ht="15">
      <c r="D24" s="86"/>
    </row>
    <row r="25" ht="15">
      <c r="D25" s="86"/>
    </row>
    <row r="26" ht="15">
      <c r="D26" s="86"/>
    </row>
    <row r="27" ht="15">
      <c r="D27" s="86"/>
    </row>
    <row r="28" ht="15">
      <c r="D28" s="86"/>
    </row>
  </sheetData>
  <sheetProtection/>
  <mergeCells count="8">
    <mergeCell ref="B18:C18"/>
    <mergeCell ref="A1:D1"/>
    <mergeCell ref="A2:D2"/>
    <mergeCell ref="B11:C11"/>
    <mergeCell ref="B4:C4"/>
    <mergeCell ref="B6:C6"/>
    <mergeCell ref="B7:C7"/>
    <mergeCell ref="B8:C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39"/>
  <sheetViews>
    <sheetView zoomScale="85" zoomScaleNormal="85" zoomScalePageLayoutView="0" workbookViewId="0" topLeftCell="A13">
      <selection activeCell="C26" sqref="C26"/>
    </sheetView>
  </sheetViews>
  <sheetFormatPr defaultColWidth="9.140625" defaultRowHeight="15"/>
  <cols>
    <col min="1" max="1" width="25.8515625" style="0" customWidth="1"/>
    <col min="2" max="2" width="15.7109375" style="0" customWidth="1"/>
    <col min="3" max="3" width="93.8515625" style="0" customWidth="1"/>
  </cols>
  <sheetData>
    <row r="1" spans="1:3" ht="15.75">
      <c r="A1" s="97" t="s">
        <v>37</v>
      </c>
      <c r="B1" s="97"/>
      <c r="C1" s="97"/>
    </row>
    <row r="2" spans="1:3" ht="23.25" customHeight="1">
      <c r="A2" s="103" t="s">
        <v>74</v>
      </c>
      <c r="B2" s="103"/>
      <c r="C2" s="103"/>
    </row>
    <row r="3" spans="1:3" ht="30" customHeight="1">
      <c r="A3" s="51" t="s">
        <v>4</v>
      </c>
      <c r="B3" s="52" t="s">
        <v>23</v>
      </c>
      <c r="C3" s="52" t="s">
        <v>29</v>
      </c>
    </row>
    <row r="4" spans="1:3" ht="22.5" customHeight="1">
      <c r="A4" s="104" t="s">
        <v>3</v>
      </c>
      <c r="B4" s="105"/>
      <c r="C4" s="106"/>
    </row>
    <row r="5" spans="1:3" ht="21.75" customHeight="1">
      <c r="A5" s="110" t="s">
        <v>38</v>
      </c>
      <c r="B5" s="111"/>
      <c r="C5" s="112"/>
    </row>
    <row r="6" spans="1:3" ht="21.75" customHeight="1">
      <c r="A6" s="81"/>
      <c r="B6" s="82"/>
      <c r="C6" s="83"/>
    </row>
    <row r="7" spans="1:3" s="87" customFormat="1" ht="27.75" customHeight="1">
      <c r="A7" s="88">
        <v>44692</v>
      </c>
      <c r="B7" s="91">
        <v>371560.62</v>
      </c>
      <c r="C7" s="89" t="s">
        <v>171</v>
      </c>
    </row>
    <row r="8" spans="1:3" s="87" customFormat="1" ht="27.75" customHeight="1">
      <c r="A8" s="88">
        <v>44693</v>
      </c>
      <c r="B8" s="91">
        <f>60000+18500</f>
        <v>78500</v>
      </c>
      <c r="C8" s="89" t="s">
        <v>172</v>
      </c>
    </row>
    <row r="9" spans="1:3" s="87" customFormat="1" ht="27.75" customHeight="1">
      <c r="A9" s="88">
        <v>44693</v>
      </c>
      <c r="B9" s="91">
        <v>165200</v>
      </c>
      <c r="C9" s="89" t="s">
        <v>173</v>
      </c>
    </row>
    <row r="10" spans="1:3" s="4" customFormat="1" ht="15">
      <c r="A10" s="54" t="s">
        <v>26</v>
      </c>
      <c r="B10" s="55">
        <f>SUM(B7:B9)</f>
        <v>615260.62</v>
      </c>
      <c r="C10" s="5"/>
    </row>
    <row r="11" spans="1:3" ht="21.75" customHeight="1">
      <c r="A11" s="110" t="s">
        <v>49</v>
      </c>
      <c r="B11" s="111"/>
      <c r="C11" s="112"/>
    </row>
    <row r="12" spans="1:3" s="2" customFormat="1" ht="15" customHeight="1">
      <c r="A12" s="43">
        <v>44694</v>
      </c>
      <c r="B12" s="65">
        <v>271392</v>
      </c>
      <c r="C12" s="47" t="s">
        <v>174</v>
      </c>
    </row>
    <row r="13" spans="1:3" s="4" customFormat="1" ht="15">
      <c r="A13" s="54" t="s">
        <v>26</v>
      </c>
      <c r="B13" s="55">
        <f>SUM(B12:B12)</f>
        <v>271392</v>
      </c>
      <c r="C13" s="5"/>
    </row>
    <row r="14" spans="1:3" ht="25.5" customHeight="1">
      <c r="A14" s="110" t="s">
        <v>50</v>
      </c>
      <c r="B14" s="111"/>
      <c r="C14" s="112"/>
    </row>
    <row r="15" spans="1:3" s="85" customFormat="1" ht="34.5" customHeight="1">
      <c r="A15" s="88">
        <v>44712</v>
      </c>
      <c r="B15" s="91">
        <v>27134.19</v>
      </c>
      <c r="C15" s="89" t="s">
        <v>175</v>
      </c>
    </row>
    <row r="16" spans="1:3" s="85" customFormat="1" ht="34.5" customHeight="1">
      <c r="A16" s="88">
        <v>44708</v>
      </c>
      <c r="B16" s="91">
        <v>35200</v>
      </c>
      <c r="C16" s="89" t="s">
        <v>176</v>
      </c>
    </row>
    <row r="17" spans="1:3" s="85" customFormat="1" ht="34.5" customHeight="1">
      <c r="A17" s="88">
        <v>44705</v>
      </c>
      <c r="B17" s="91">
        <v>7365</v>
      </c>
      <c r="C17" s="89" t="s">
        <v>177</v>
      </c>
    </row>
    <row r="18" spans="1:3" s="4" customFormat="1" ht="15">
      <c r="A18" s="54" t="s">
        <v>26</v>
      </c>
      <c r="B18" s="55">
        <f>SUM(B15:B17)</f>
        <v>69699.19</v>
      </c>
      <c r="C18" s="5"/>
    </row>
    <row r="19" spans="1:3" ht="25.5" customHeight="1">
      <c r="A19" s="110" t="s">
        <v>51</v>
      </c>
      <c r="B19" s="111"/>
      <c r="C19" s="112"/>
    </row>
    <row r="20" spans="1:3" ht="12.75" customHeight="1">
      <c r="A20" s="46"/>
      <c r="B20" s="44"/>
      <c r="C20" s="47"/>
    </row>
    <row r="21" spans="1:8" s="4" customFormat="1" ht="15">
      <c r="A21" s="54" t="s">
        <v>26</v>
      </c>
      <c r="B21" s="55">
        <f>SUM(B20:B20)</f>
        <v>0</v>
      </c>
      <c r="C21" s="5"/>
      <c r="E21"/>
      <c r="F21"/>
      <c r="G21"/>
      <c r="H21"/>
    </row>
    <row r="22" spans="1:8" s="4" customFormat="1" ht="15">
      <c r="A22" s="54" t="s">
        <v>1</v>
      </c>
      <c r="B22" s="55">
        <f>B21+B18+B10+B13</f>
        <v>956351.81</v>
      </c>
      <c r="C22" s="5"/>
      <c r="E22"/>
      <c r="F22"/>
      <c r="G22"/>
      <c r="H22"/>
    </row>
    <row r="23" spans="1:3" ht="32.25" customHeight="1">
      <c r="A23" s="107" t="s">
        <v>27</v>
      </c>
      <c r="B23" s="108"/>
      <c r="C23" s="109"/>
    </row>
    <row r="24" spans="1:8" s="2" customFormat="1" ht="15">
      <c r="A24" s="46">
        <v>44711</v>
      </c>
      <c r="B24" s="65">
        <v>2000</v>
      </c>
      <c r="C24" s="47" t="s">
        <v>170</v>
      </c>
      <c r="E24"/>
      <c r="F24"/>
      <c r="G24"/>
      <c r="H24"/>
    </row>
    <row r="25" spans="1:8" s="87" customFormat="1" ht="15">
      <c r="A25" s="46">
        <v>44704</v>
      </c>
      <c r="B25" s="91">
        <v>10994.11</v>
      </c>
      <c r="C25" s="89" t="s">
        <v>179</v>
      </c>
      <c r="E25" s="85"/>
      <c r="F25" s="85"/>
      <c r="G25" s="85"/>
      <c r="H25" s="85"/>
    </row>
    <row r="26" spans="1:8" s="2" customFormat="1" ht="15">
      <c r="A26" s="46">
        <v>44711</v>
      </c>
      <c r="B26" s="65">
        <v>234271</v>
      </c>
      <c r="C26" s="47" t="s">
        <v>169</v>
      </c>
      <c r="E26"/>
      <c r="F26"/>
      <c r="G26"/>
      <c r="H26"/>
    </row>
    <row r="27" spans="1:8" s="2" customFormat="1" ht="15">
      <c r="A27" s="43">
        <v>44689</v>
      </c>
      <c r="B27" s="65">
        <v>112893.9</v>
      </c>
      <c r="C27" s="47" t="s">
        <v>68</v>
      </c>
      <c r="E27"/>
      <c r="F27"/>
      <c r="G27"/>
      <c r="H27"/>
    </row>
    <row r="28" spans="1:8" s="2" customFormat="1" ht="15">
      <c r="A28" s="43">
        <v>44691</v>
      </c>
      <c r="B28" s="65">
        <v>93752.66</v>
      </c>
      <c r="C28" s="47" t="s">
        <v>167</v>
      </c>
      <c r="E28"/>
      <c r="F28"/>
      <c r="G28"/>
      <c r="H28"/>
    </row>
    <row r="29" spans="1:8" s="2" customFormat="1" ht="15">
      <c r="A29" s="43">
        <v>44706</v>
      </c>
      <c r="B29" s="65">
        <v>78144.43</v>
      </c>
      <c r="C29" s="47" t="s">
        <v>168</v>
      </c>
      <c r="E29"/>
      <c r="F29"/>
      <c r="G29"/>
      <c r="H29"/>
    </row>
    <row r="30" spans="1:8" s="87" customFormat="1" ht="15">
      <c r="A30" s="88">
        <v>44686</v>
      </c>
      <c r="B30" s="91">
        <v>12046.16</v>
      </c>
      <c r="C30" s="89" t="s">
        <v>178</v>
      </c>
      <c r="E30" s="85"/>
      <c r="F30" s="85"/>
      <c r="G30" s="85"/>
      <c r="H30" s="85"/>
    </row>
    <row r="31" spans="1:8" s="2" customFormat="1" ht="15">
      <c r="A31" s="46">
        <v>44712</v>
      </c>
      <c r="B31" s="65">
        <v>2907</v>
      </c>
      <c r="C31" s="47" t="s">
        <v>2</v>
      </c>
      <c r="E31"/>
      <c r="F31"/>
      <c r="G31"/>
      <c r="H31"/>
    </row>
    <row r="32" spans="1:8" s="4" customFormat="1" ht="15">
      <c r="A32" s="54" t="s">
        <v>1</v>
      </c>
      <c r="B32" s="55">
        <f>SUM(B24:B31)</f>
        <v>547009.2600000001</v>
      </c>
      <c r="C32" s="5"/>
      <c r="E32"/>
      <c r="F32"/>
      <c r="G32"/>
      <c r="H32"/>
    </row>
    <row r="33" spans="1:8" s="2" customFormat="1" ht="15">
      <c r="A33" s="56" t="s">
        <v>18</v>
      </c>
      <c r="B33" s="57">
        <f>B22+B32</f>
        <v>1503361.0700000003</v>
      </c>
      <c r="C33" s="48"/>
      <c r="E33"/>
      <c r="F33"/>
      <c r="G33"/>
      <c r="H33"/>
    </row>
    <row r="35" ht="15">
      <c r="B35" s="85"/>
    </row>
    <row r="36" ht="15">
      <c r="B36" s="63"/>
    </row>
    <row r="37" ht="15">
      <c r="B37" s="63"/>
    </row>
    <row r="38" ht="15">
      <c r="B38" s="85"/>
    </row>
    <row r="39" ht="15">
      <c r="B39" s="90"/>
    </row>
  </sheetData>
  <sheetProtection/>
  <mergeCells count="8">
    <mergeCell ref="A1:C1"/>
    <mergeCell ref="A2:C2"/>
    <mergeCell ref="A4:C4"/>
    <mergeCell ref="A23:C23"/>
    <mergeCell ref="A5:C5"/>
    <mergeCell ref="A14:C14"/>
    <mergeCell ref="A19:C19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8.421875" style="0" customWidth="1"/>
    <col min="2" max="2" width="28.8515625" style="0" customWidth="1"/>
    <col min="3" max="3" width="16.8515625" style="0" customWidth="1"/>
    <col min="4" max="4" width="22.28125" style="67" customWidth="1"/>
    <col min="5" max="5" width="35.140625" style="0" customWidth="1"/>
    <col min="8" max="8" width="10.00390625" style="0" bestFit="1" customWidth="1"/>
  </cols>
  <sheetData>
    <row r="1" spans="1:5" ht="15.75">
      <c r="A1" s="113" t="s">
        <v>20</v>
      </c>
      <c r="B1" s="113"/>
      <c r="C1" s="113"/>
      <c r="D1" s="113"/>
      <c r="E1" s="113"/>
    </row>
    <row r="2" spans="1:5" ht="15.75">
      <c r="A2" s="113" t="s">
        <v>19</v>
      </c>
      <c r="B2" s="113"/>
      <c r="C2" s="113"/>
      <c r="D2" s="113"/>
      <c r="E2" s="113"/>
    </row>
    <row r="3" spans="1:5" ht="15.75">
      <c r="A3" s="113" t="s">
        <v>75</v>
      </c>
      <c r="B3" s="113"/>
      <c r="C3" s="113"/>
      <c r="D3" s="113"/>
      <c r="E3" s="113"/>
    </row>
    <row r="5" spans="1:5" ht="33.75" customHeight="1">
      <c r="A5" s="51" t="s">
        <v>0</v>
      </c>
      <c r="B5" s="51" t="s">
        <v>36</v>
      </c>
      <c r="C5" s="51" t="s">
        <v>23</v>
      </c>
      <c r="D5" s="66" t="s">
        <v>24</v>
      </c>
      <c r="E5" s="51" t="s">
        <v>25</v>
      </c>
    </row>
    <row r="6" spans="1:8" ht="30.75" customHeight="1">
      <c r="A6" s="114" t="s">
        <v>66</v>
      </c>
      <c r="B6" s="115"/>
      <c r="C6" s="58">
        <v>0</v>
      </c>
      <c r="D6" s="68"/>
      <c r="E6" s="59"/>
      <c r="H6" s="63"/>
    </row>
    <row r="8" ht="15">
      <c r="C8" s="63"/>
    </row>
    <row r="11" ht="15">
      <c r="C11" s="63"/>
    </row>
    <row r="49" spans="1:5" s="53" customFormat="1" ht="31.5" customHeight="1">
      <c r="A49"/>
      <c r="B49"/>
      <c r="C49"/>
      <c r="D49" s="67"/>
      <c r="E49"/>
    </row>
    <row r="50" spans="1:5" s="53" customFormat="1" ht="34.5" customHeight="1">
      <c r="A50"/>
      <c r="B50"/>
      <c r="C50"/>
      <c r="D50" s="67"/>
      <c r="E50"/>
    </row>
  </sheetData>
  <sheetProtection/>
  <mergeCells count="4">
    <mergeCell ref="A1:E1"/>
    <mergeCell ref="A2:E2"/>
    <mergeCell ref="A3:E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F111" sqref="F111"/>
    </sheetView>
  </sheetViews>
  <sheetFormatPr defaultColWidth="9.140625" defaultRowHeight="15"/>
  <cols>
    <col min="1" max="1" width="25.7109375" style="0" customWidth="1"/>
    <col min="2" max="2" width="20.8515625" style="0" customWidth="1"/>
    <col min="3" max="3" width="17.28125" style="0" customWidth="1"/>
    <col min="4" max="4" width="21.57421875" style="0" customWidth="1"/>
    <col min="5" max="5" width="16.140625" style="0" customWidth="1"/>
    <col min="6" max="6" width="15.8515625" style="0" customWidth="1"/>
    <col min="7" max="7" width="16.7109375" style="0" customWidth="1"/>
    <col min="8" max="8" width="21.7109375" style="0" customWidth="1"/>
    <col min="14" max="14" width="8.8515625" style="0" customWidth="1"/>
  </cols>
  <sheetData>
    <row r="1" spans="1:5" ht="15.75">
      <c r="A1" s="113" t="s">
        <v>20</v>
      </c>
      <c r="B1" s="113"/>
      <c r="C1" s="113"/>
      <c r="D1" s="113"/>
      <c r="E1" s="113"/>
    </row>
    <row r="2" spans="1:5" ht="15.75">
      <c r="A2" s="113" t="s">
        <v>75</v>
      </c>
      <c r="B2" s="113"/>
      <c r="C2" s="113"/>
      <c r="D2" s="113"/>
      <c r="E2" s="113"/>
    </row>
    <row r="5" spans="1:8" ht="28.5" customHeight="1">
      <c r="A5" s="51" t="s">
        <v>54</v>
      </c>
      <c r="B5" s="51" t="s">
        <v>55</v>
      </c>
      <c r="C5" s="51" t="s">
        <v>56</v>
      </c>
      <c r="D5" s="51" t="s">
        <v>57</v>
      </c>
      <c r="E5" s="51" t="s">
        <v>58</v>
      </c>
      <c r="F5" s="51" t="s">
        <v>59</v>
      </c>
      <c r="G5" s="51" t="s">
        <v>63</v>
      </c>
      <c r="H5" s="51" t="s">
        <v>60</v>
      </c>
    </row>
    <row r="6" spans="1:8" s="85" customFormat="1" ht="15">
      <c r="A6" s="70" t="s">
        <v>61</v>
      </c>
      <c r="B6" s="93" t="s">
        <v>65</v>
      </c>
      <c r="C6" s="69" t="s">
        <v>84</v>
      </c>
      <c r="D6" s="69" t="s">
        <v>85</v>
      </c>
      <c r="E6" s="71">
        <v>100</v>
      </c>
      <c r="F6" s="71">
        <v>1.8</v>
      </c>
      <c r="G6" s="71">
        <v>98.2</v>
      </c>
      <c r="H6" s="94">
        <v>220024</v>
      </c>
    </row>
    <row r="7" spans="1:8" s="85" customFormat="1" ht="15">
      <c r="A7" s="118"/>
      <c r="B7" s="118"/>
      <c r="C7" s="72" t="s">
        <v>62</v>
      </c>
      <c r="D7" s="72" t="s">
        <v>85</v>
      </c>
      <c r="E7" s="73">
        <v>100</v>
      </c>
      <c r="F7" s="73">
        <v>1.8</v>
      </c>
      <c r="G7" s="73">
        <v>98.2</v>
      </c>
      <c r="H7" s="79"/>
    </row>
    <row r="8" spans="1:8" s="85" customFormat="1" ht="15">
      <c r="A8" s="70" t="s">
        <v>61</v>
      </c>
      <c r="B8" s="93" t="s">
        <v>65</v>
      </c>
      <c r="C8" s="69" t="s">
        <v>86</v>
      </c>
      <c r="D8" s="69" t="s">
        <v>85</v>
      </c>
      <c r="E8" s="71">
        <v>5000</v>
      </c>
      <c r="F8" s="71">
        <v>90</v>
      </c>
      <c r="G8" s="71">
        <v>4910</v>
      </c>
      <c r="H8" s="92">
        <v>555928</v>
      </c>
    </row>
    <row r="9" spans="1:8" s="85" customFormat="1" ht="15">
      <c r="A9" s="70" t="s">
        <v>61</v>
      </c>
      <c r="B9" s="93" t="s">
        <v>65</v>
      </c>
      <c r="C9" s="69" t="s">
        <v>87</v>
      </c>
      <c r="D9" s="69" t="s">
        <v>85</v>
      </c>
      <c r="E9" s="71">
        <v>10000</v>
      </c>
      <c r="F9" s="71">
        <v>180</v>
      </c>
      <c r="G9" s="71">
        <v>9820</v>
      </c>
      <c r="H9" s="92">
        <v>415482</v>
      </c>
    </row>
    <row r="10" spans="1:8" s="85" customFormat="1" ht="15">
      <c r="A10" s="70" t="s">
        <v>61</v>
      </c>
      <c r="B10" s="93" t="s">
        <v>65</v>
      </c>
      <c r="C10" s="69" t="s">
        <v>88</v>
      </c>
      <c r="D10" s="69" t="s">
        <v>85</v>
      </c>
      <c r="E10" s="71">
        <v>1000</v>
      </c>
      <c r="F10" s="71">
        <v>18</v>
      </c>
      <c r="G10" s="71">
        <v>982</v>
      </c>
      <c r="H10" s="92">
        <v>220002</v>
      </c>
    </row>
    <row r="11" spans="1:8" s="85" customFormat="1" ht="15">
      <c r="A11" s="118"/>
      <c r="B11" s="118"/>
      <c r="C11" s="72" t="s">
        <v>62</v>
      </c>
      <c r="D11" s="72" t="s">
        <v>85</v>
      </c>
      <c r="E11" s="73">
        <v>16000</v>
      </c>
      <c r="F11" s="73">
        <v>288</v>
      </c>
      <c r="G11" s="73">
        <v>15712</v>
      </c>
      <c r="H11" s="79"/>
    </row>
    <row r="12" spans="1:8" s="85" customFormat="1" ht="15">
      <c r="A12" s="116"/>
      <c r="B12" s="116"/>
      <c r="C12" s="74" t="s">
        <v>62</v>
      </c>
      <c r="D12" s="74" t="s">
        <v>85</v>
      </c>
      <c r="E12" s="75">
        <v>16100</v>
      </c>
      <c r="F12" s="75">
        <v>289.8</v>
      </c>
      <c r="G12" s="75">
        <v>15810.2</v>
      </c>
      <c r="H12" s="80"/>
    </row>
    <row r="13" spans="1:8" s="85" customFormat="1" ht="15">
      <c r="A13" s="70" t="s">
        <v>61</v>
      </c>
      <c r="B13" s="93" t="s">
        <v>65</v>
      </c>
      <c r="C13" s="69" t="s">
        <v>89</v>
      </c>
      <c r="D13" s="69" t="s">
        <v>90</v>
      </c>
      <c r="E13" s="71">
        <v>2000</v>
      </c>
      <c r="F13" s="71">
        <v>36</v>
      </c>
      <c r="G13" s="71">
        <v>1964</v>
      </c>
      <c r="H13" s="92">
        <v>427938</v>
      </c>
    </row>
    <row r="14" spans="1:8" s="85" customFormat="1" ht="15">
      <c r="A14" s="70" t="s">
        <v>61</v>
      </c>
      <c r="B14" s="93" t="s">
        <v>65</v>
      </c>
      <c r="C14" s="69" t="s">
        <v>91</v>
      </c>
      <c r="D14" s="69" t="s">
        <v>90</v>
      </c>
      <c r="E14" s="71">
        <v>2000</v>
      </c>
      <c r="F14" s="71">
        <v>36</v>
      </c>
      <c r="G14" s="71">
        <v>1964</v>
      </c>
      <c r="H14" s="92">
        <v>777000</v>
      </c>
    </row>
    <row r="15" spans="1:8" s="85" customFormat="1" ht="15">
      <c r="A15" s="70" t="s">
        <v>61</v>
      </c>
      <c r="B15" s="93" t="s">
        <v>65</v>
      </c>
      <c r="C15" s="69" t="s">
        <v>92</v>
      </c>
      <c r="D15" s="69" t="s">
        <v>90</v>
      </c>
      <c r="E15" s="71">
        <v>2000</v>
      </c>
      <c r="F15" s="71">
        <v>36</v>
      </c>
      <c r="G15" s="71">
        <v>1964</v>
      </c>
      <c r="H15" s="92">
        <v>777000</v>
      </c>
    </row>
    <row r="16" spans="1:8" s="85" customFormat="1" ht="15">
      <c r="A16" s="118"/>
      <c r="B16" s="118"/>
      <c r="C16" s="72" t="s">
        <v>62</v>
      </c>
      <c r="D16" s="72" t="s">
        <v>90</v>
      </c>
      <c r="E16" s="73">
        <v>6000</v>
      </c>
      <c r="F16" s="73">
        <v>108</v>
      </c>
      <c r="G16" s="73">
        <v>5892</v>
      </c>
      <c r="H16" s="79"/>
    </row>
    <row r="17" spans="1:8" s="85" customFormat="1" ht="15">
      <c r="A17" s="70" t="s">
        <v>61</v>
      </c>
      <c r="B17" s="93" t="s">
        <v>65</v>
      </c>
      <c r="C17" s="69" t="s">
        <v>93</v>
      </c>
      <c r="D17" s="69" t="s">
        <v>90</v>
      </c>
      <c r="E17" s="71">
        <v>200</v>
      </c>
      <c r="F17" s="71">
        <v>3.6</v>
      </c>
      <c r="G17" s="71">
        <v>196.4</v>
      </c>
      <c r="H17" s="92">
        <v>546998</v>
      </c>
    </row>
    <row r="18" spans="1:8" s="85" customFormat="1" ht="15">
      <c r="A18" s="70" t="s">
        <v>61</v>
      </c>
      <c r="B18" s="93" t="s">
        <v>65</v>
      </c>
      <c r="C18" s="69" t="s">
        <v>94</v>
      </c>
      <c r="D18" s="69" t="s">
        <v>90</v>
      </c>
      <c r="E18" s="71">
        <v>10000</v>
      </c>
      <c r="F18" s="71">
        <v>180</v>
      </c>
      <c r="G18" s="71">
        <v>9820</v>
      </c>
      <c r="H18" s="92">
        <v>426101</v>
      </c>
    </row>
    <row r="19" spans="1:8" s="85" customFormat="1" ht="15">
      <c r="A19" s="70" t="s">
        <v>61</v>
      </c>
      <c r="B19" s="93" t="s">
        <v>65</v>
      </c>
      <c r="C19" s="69" t="s">
        <v>95</v>
      </c>
      <c r="D19" s="69" t="s">
        <v>90</v>
      </c>
      <c r="E19" s="71">
        <v>200</v>
      </c>
      <c r="F19" s="71">
        <v>3.6</v>
      </c>
      <c r="G19" s="71">
        <v>196.4</v>
      </c>
      <c r="H19" s="92">
        <v>546998</v>
      </c>
    </row>
    <row r="20" spans="1:8" s="85" customFormat="1" ht="15">
      <c r="A20" s="70" t="s">
        <v>61</v>
      </c>
      <c r="B20" s="93" t="s">
        <v>65</v>
      </c>
      <c r="C20" s="69" t="s">
        <v>96</v>
      </c>
      <c r="D20" s="69" t="s">
        <v>90</v>
      </c>
      <c r="E20" s="71">
        <v>50</v>
      </c>
      <c r="F20" s="71">
        <v>0.9</v>
      </c>
      <c r="G20" s="71">
        <v>49.1</v>
      </c>
      <c r="H20" s="92">
        <v>220220</v>
      </c>
    </row>
    <row r="21" spans="1:8" s="85" customFormat="1" ht="15">
      <c r="A21" s="118"/>
      <c r="B21" s="118"/>
      <c r="C21" s="72" t="s">
        <v>62</v>
      </c>
      <c r="D21" s="72" t="s">
        <v>90</v>
      </c>
      <c r="E21" s="73">
        <v>10450</v>
      </c>
      <c r="F21" s="73">
        <v>188.1</v>
      </c>
      <c r="G21" s="73">
        <v>10261.9</v>
      </c>
      <c r="H21" s="79"/>
    </row>
    <row r="22" spans="1:8" s="85" customFormat="1" ht="15">
      <c r="A22" s="116"/>
      <c r="B22" s="116"/>
      <c r="C22" s="74" t="s">
        <v>62</v>
      </c>
      <c r="D22" s="74" t="s">
        <v>90</v>
      </c>
      <c r="E22" s="75">
        <v>16450</v>
      </c>
      <c r="F22" s="75">
        <v>296.1</v>
      </c>
      <c r="G22" s="75">
        <v>16153.9</v>
      </c>
      <c r="H22" s="80"/>
    </row>
    <row r="23" spans="1:8" s="85" customFormat="1" ht="15">
      <c r="A23" s="70" t="s">
        <v>61</v>
      </c>
      <c r="B23" s="93" t="s">
        <v>65</v>
      </c>
      <c r="C23" s="69" t="s">
        <v>97</v>
      </c>
      <c r="D23" s="69" t="s">
        <v>76</v>
      </c>
      <c r="E23" s="71">
        <v>1500</v>
      </c>
      <c r="F23" s="71">
        <v>27</v>
      </c>
      <c r="G23" s="71">
        <v>1473</v>
      </c>
      <c r="H23" s="92">
        <v>220220</v>
      </c>
    </row>
    <row r="24" spans="1:8" s="85" customFormat="1" ht="15">
      <c r="A24" s="118"/>
      <c r="B24" s="118"/>
      <c r="C24" s="72" t="s">
        <v>62</v>
      </c>
      <c r="D24" s="72" t="s">
        <v>76</v>
      </c>
      <c r="E24" s="73">
        <v>1500</v>
      </c>
      <c r="F24" s="73">
        <v>27</v>
      </c>
      <c r="G24" s="73">
        <v>1473</v>
      </c>
      <c r="H24" s="79"/>
    </row>
    <row r="25" spans="1:8" s="85" customFormat="1" ht="15">
      <c r="A25" s="116"/>
      <c r="B25" s="116"/>
      <c r="C25" s="74" t="s">
        <v>62</v>
      </c>
      <c r="D25" s="74" t="s">
        <v>76</v>
      </c>
      <c r="E25" s="75">
        <v>1500</v>
      </c>
      <c r="F25" s="75">
        <v>27</v>
      </c>
      <c r="G25" s="75">
        <v>1473</v>
      </c>
      <c r="H25" s="80"/>
    </row>
    <row r="26" spans="1:8" s="85" customFormat="1" ht="15">
      <c r="A26" s="70" t="s">
        <v>61</v>
      </c>
      <c r="B26" s="93" t="s">
        <v>65</v>
      </c>
      <c r="C26" s="69" t="s">
        <v>98</v>
      </c>
      <c r="D26" s="69" t="s">
        <v>99</v>
      </c>
      <c r="E26" s="71">
        <v>1000</v>
      </c>
      <c r="F26" s="71">
        <v>18</v>
      </c>
      <c r="G26" s="71">
        <v>982</v>
      </c>
      <c r="H26" s="92">
        <v>427638</v>
      </c>
    </row>
    <row r="27" spans="1:8" s="85" customFormat="1" ht="15">
      <c r="A27" s="70" t="s">
        <v>61</v>
      </c>
      <c r="B27" s="93" t="s">
        <v>65</v>
      </c>
      <c r="C27" s="69" t="s">
        <v>100</v>
      </c>
      <c r="D27" s="69" t="s">
        <v>99</v>
      </c>
      <c r="E27" s="71">
        <v>1000</v>
      </c>
      <c r="F27" s="71">
        <v>18</v>
      </c>
      <c r="G27" s="71">
        <v>982</v>
      </c>
      <c r="H27" s="92">
        <v>427638</v>
      </c>
    </row>
    <row r="28" spans="1:8" s="85" customFormat="1" ht="15">
      <c r="A28" s="118"/>
      <c r="B28" s="118"/>
      <c r="C28" s="72" t="s">
        <v>62</v>
      </c>
      <c r="D28" s="72" t="s">
        <v>99</v>
      </c>
      <c r="E28" s="73">
        <v>2000</v>
      </c>
      <c r="F28" s="73">
        <v>36</v>
      </c>
      <c r="G28" s="73">
        <v>1964</v>
      </c>
      <c r="H28" s="79"/>
    </row>
    <row r="29" spans="1:8" s="85" customFormat="1" ht="15">
      <c r="A29" s="116"/>
      <c r="B29" s="116"/>
      <c r="C29" s="74" t="s">
        <v>62</v>
      </c>
      <c r="D29" s="74" t="s">
        <v>99</v>
      </c>
      <c r="E29" s="75">
        <v>2000</v>
      </c>
      <c r="F29" s="75">
        <v>36</v>
      </c>
      <c r="G29" s="75">
        <v>1964</v>
      </c>
      <c r="H29" s="80"/>
    </row>
    <row r="30" spans="1:8" s="85" customFormat="1" ht="15">
      <c r="A30" s="70" t="s">
        <v>61</v>
      </c>
      <c r="B30" s="93" t="s">
        <v>65</v>
      </c>
      <c r="C30" s="69" t="s">
        <v>101</v>
      </c>
      <c r="D30" s="69" t="s">
        <v>102</v>
      </c>
      <c r="E30" s="71">
        <v>200</v>
      </c>
      <c r="F30" s="71">
        <v>3.6</v>
      </c>
      <c r="G30" s="71">
        <v>196.4</v>
      </c>
      <c r="H30" s="92">
        <v>777000</v>
      </c>
    </row>
    <row r="31" spans="1:8" s="85" customFormat="1" ht="15">
      <c r="A31" s="118"/>
      <c r="B31" s="118"/>
      <c r="C31" s="72" t="s">
        <v>62</v>
      </c>
      <c r="D31" s="72" t="s">
        <v>102</v>
      </c>
      <c r="E31" s="73">
        <v>200</v>
      </c>
      <c r="F31" s="73">
        <v>3.6</v>
      </c>
      <c r="G31" s="73">
        <v>196.4</v>
      </c>
      <c r="H31" s="79"/>
    </row>
    <row r="32" spans="1:8" s="85" customFormat="1" ht="15">
      <c r="A32" s="116"/>
      <c r="B32" s="116"/>
      <c r="C32" s="74" t="s">
        <v>62</v>
      </c>
      <c r="D32" s="74" t="s">
        <v>102</v>
      </c>
      <c r="E32" s="75">
        <v>200</v>
      </c>
      <c r="F32" s="75">
        <v>3.6</v>
      </c>
      <c r="G32" s="75">
        <v>196.4</v>
      </c>
      <c r="H32" s="80"/>
    </row>
    <row r="33" spans="1:8" s="85" customFormat="1" ht="15">
      <c r="A33" s="70" t="s">
        <v>61</v>
      </c>
      <c r="B33" s="93" t="s">
        <v>65</v>
      </c>
      <c r="C33" s="69" t="s">
        <v>103</v>
      </c>
      <c r="D33" s="69" t="s">
        <v>104</v>
      </c>
      <c r="E33" s="71">
        <v>1000</v>
      </c>
      <c r="F33" s="71">
        <v>18</v>
      </c>
      <c r="G33" s="71">
        <v>982</v>
      </c>
      <c r="H33" s="92">
        <v>555949</v>
      </c>
    </row>
    <row r="34" spans="1:8" s="85" customFormat="1" ht="15">
      <c r="A34" s="118"/>
      <c r="B34" s="118"/>
      <c r="C34" s="72" t="s">
        <v>62</v>
      </c>
      <c r="D34" s="72" t="s">
        <v>104</v>
      </c>
      <c r="E34" s="73">
        <v>1000</v>
      </c>
      <c r="F34" s="73">
        <v>18</v>
      </c>
      <c r="G34" s="73">
        <v>982</v>
      </c>
      <c r="H34" s="79"/>
    </row>
    <row r="35" spans="1:8" s="85" customFormat="1" ht="15">
      <c r="A35" s="116"/>
      <c r="B35" s="116"/>
      <c r="C35" s="74" t="s">
        <v>62</v>
      </c>
      <c r="D35" s="74" t="s">
        <v>104</v>
      </c>
      <c r="E35" s="75">
        <v>1000</v>
      </c>
      <c r="F35" s="75">
        <v>18</v>
      </c>
      <c r="G35" s="75">
        <v>982</v>
      </c>
      <c r="H35" s="80"/>
    </row>
    <row r="36" spans="1:8" s="85" customFormat="1" ht="15">
      <c r="A36" s="70" t="s">
        <v>61</v>
      </c>
      <c r="B36" s="93" t="s">
        <v>65</v>
      </c>
      <c r="C36" s="69" t="s">
        <v>105</v>
      </c>
      <c r="D36" s="69" t="s">
        <v>77</v>
      </c>
      <c r="E36" s="71">
        <v>4000</v>
      </c>
      <c r="F36" s="71">
        <v>72</v>
      </c>
      <c r="G36" s="71">
        <v>3928</v>
      </c>
      <c r="H36" s="92">
        <v>553691</v>
      </c>
    </row>
    <row r="37" spans="1:8" s="85" customFormat="1" ht="15">
      <c r="A37" s="70" t="s">
        <v>61</v>
      </c>
      <c r="B37" s="93" t="s">
        <v>65</v>
      </c>
      <c r="C37" s="69" t="s">
        <v>106</v>
      </c>
      <c r="D37" s="69" t="s">
        <v>77</v>
      </c>
      <c r="E37" s="71">
        <v>4600</v>
      </c>
      <c r="F37" s="71">
        <v>82.8</v>
      </c>
      <c r="G37" s="71">
        <v>4517.2</v>
      </c>
      <c r="H37" s="92">
        <v>553691</v>
      </c>
    </row>
    <row r="38" spans="1:8" s="85" customFormat="1" ht="15">
      <c r="A38" s="70" t="s">
        <v>61</v>
      </c>
      <c r="B38" s="93" t="s">
        <v>65</v>
      </c>
      <c r="C38" s="69" t="s">
        <v>107</v>
      </c>
      <c r="D38" s="69" t="s">
        <v>77</v>
      </c>
      <c r="E38" s="71">
        <v>200</v>
      </c>
      <c r="F38" s="71">
        <v>3.6</v>
      </c>
      <c r="G38" s="71">
        <v>196.4</v>
      </c>
      <c r="H38" s="92">
        <v>427640</v>
      </c>
    </row>
    <row r="39" spans="1:8" s="85" customFormat="1" ht="15">
      <c r="A39" s="118"/>
      <c r="B39" s="118"/>
      <c r="C39" s="72" t="s">
        <v>62</v>
      </c>
      <c r="D39" s="72" t="s">
        <v>77</v>
      </c>
      <c r="E39" s="73">
        <v>8800</v>
      </c>
      <c r="F39" s="73">
        <v>158.4</v>
      </c>
      <c r="G39" s="73">
        <v>8641.6</v>
      </c>
      <c r="H39" s="79"/>
    </row>
    <row r="40" spans="1:8" s="85" customFormat="1" ht="15">
      <c r="A40" s="116"/>
      <c r="B40" s="116"/>
      <c r="C40" s="74" t="s">
        <v>62</v>
      </c>
      <c r="D40" s="74" t="s">
        <v>77</v>
      </c>
      <c r="E40" s="75">
        <v>8800</v>
      </c>
      <c r="F40" s="75">
        <v>158.4</v>
      </c>
      <c r="G40" s="75">
        <v>8641.6</v>
      </c>
      <c r="H40" s="80"/>
    </row>
    <row r="41" spans="1:8" s="85" customFormat="1" ht="15">
      <c r="A41" s="70" t="s">
        <v>61</v>
      </c>
      <c r="B41" s="93" t="s">
        <v>65</v>
      </c>
      <c r="C41" s="69" t="s">
        <v>108</v>
      </c>
      <c r="D41" s="69" t="s">
        <v>79</v>
      </c>
      <c r="E41" s="71">
        <v>100</v>
      </c>
      <c r="F41" s="71">
        <v>1.8</v>
      </c>
      <c r="G41" s="71">
        <v>98.2</v>
      </c>
      <c r="H41" s="92">
        <v>427649</v>
      </c>
    </row>
    <row r="42" spans="1:8" s="85" customFormat="1" ht="15">
      <c r="A42" s="118"/>
      <c r="B42" s="118"/>
      <c r="C42" s="72" t="s">
        <v>62</v>
      </c>
      <c r="D42" s="72" t="s">
        <v>79</v>
      </c>
      <c r="E42" s="73">
        <v>100</v>
      </c>
      <c r="F42" s="73">
        <v>1.8</v>
      </c>
      <c r="G42" s="73">
        <v>98.2</v>
      </c>
      <c r="H42" s="79"/>
    </row>
    <row r="43" spans="1:8" s="85" customFormat="1" ht="15">
      <c r="A43" s="116"/>
      <c r="B43" s="116"/>
      <c r="C43" s="74" t="s">
        <v>62</v>
      </c>
      <c r="D43" s="74" t="s">
        <v>79</v>
      </c>
      <c r="E43" s="75">
        <v>100</v>
      </c>
      <c r="F43" s="75">
        <v>1.8</v>
      </c>
      <c r="G43" s="75">
        <v>98.2</v>
      </c>
      <c r="H43" s="80"/>
    </row>
    <row r="44" spans="1:8" s="85" customFormat="1" ht="15">
      <c r="A44" s="70" t="s">
        <v>61</v>
      </c>
      <c r="B44" s="93" t="s">
        <v>65</v>
      </c>
      <c r="C44" s="69" t="s">
        <v>109</v>
      </c>
      <c r="D44" s="69" t="s">
        <v>110</v>
      </c>
      <c r="E44" s="71">
        <v>500</v>
      </c>
      <c r="F44" s="71">
        <v>9</v>
      </c>
      <c r="G44" s="71">
        <v>491</v>
      </c>
      <c r="H44" s="92">
        <v>427638</v>
      </c>
    </row>
    <row r="45" spans="1:8" s="85" customFormat="1" ht="15">
      <c r="A45" s="118"/>
      <c r="B45" s="118"/>
      <c r="C45" s="72" t="s">
        <v>62</v>
      </c>
      <c r="D45" s="72" t="s">
        <v>110</v>
      </c>
      <c r="E45" s="73">
        <v>500</v>
      </c>
      <c r="F45" s="73">
        <v>9</v>
      </c>
      <c r="G45" s="73">
        <v>491</v>
      </c>
      <c r="H45" s="79"/>
    </row>
    <row r="46" spans="1:8" s="85" customFormat="1" ht="15">
      <c r="A46" s="116"/>
      <c r="B46" s="116"/>
      <c r="C46" s="74" t="s">
        <v>62</v>
      </c>
      <c r="D46" s="74" t="s">
        <v>110</v>
      </c>
      <c r="E46" s="75">
        <v>500</v>
      </c>
      <c r="F46" s="75">
        <v>9</v>
      </c>
      <c r="G46" s="75">
        <v>491</v>
      </c>
      <c r="H46" s="80"/>
    </row>
    <row r="47" spans="1:8" s="85" customFormat="1" ht="15">
      <c r="A47" s="70" t="s">
        <v>61</v>
      </c>
      <c r="B47" s="93" t="s">
        <v>65</v>
      </c>
      <c r="C47" s="69" t="s">
        <v>111</v>
      </c>
      <c r="D47" s="69" t="s">
        <v>112</v>
      </c>
      <c r="E47" s="71">
        <v>300</v>
      </c>
      <c r="F47" s="71">
        <v>5.4</v>
      </c>
      <c r="G47" s="71">
        <v>294.6</v>
      </c>
      <c r="H47" s="92">
        <v>427654</v>
      </c>
    </row>
    <row r="48" spans="1:8" s="85" customFormat="1" ht="15">
      <c r="A48" s="70" t="s">
        <v>61</v>
      </c>
      <c r="B48" s="93" t="s">
        <v>65</v>
      </c>
      <c r="C48" s="69" t="s">
        <v>113</v>
      </c>
      <c r="D48" s="69" t="s">
        <v>112</v>
      </c>
      <c r="E48" s="71">
        <v>500</v>
      </c>
      <c r="F48" s="71">
        <v>9</v>
      </c>
      <c r="G48" s="71">
        <v>491</v>
      </c>
      <c r="H48" s="92">
        <v>546999</v>
      </c>
    </row>
    <row r="49" spans="1:8" s="85" customFormat="1" ht="15">
      <c r="A49" s="70" t="s">
        <v>61</v>
      </c>
      <c r="B49" s="93" t="s">
        <v>65</v>
      </c>
      <c r="C49" s="69" t="s">
        <v>114</v>
      </c>
      <c r="D49" s="69" t="s">
        <v>112</v>
      </c>
      <c r="E49" s="71">
        <v>500</v>
      </c>
      <c r="F49" s="71">
        <v>9</v>
      </c>
      <c r="G49" s="71">
        <v>491</v>
      </c>
      <c r="H49" s="92">
        <v>427630</v>
      </c>
    </row>
    <row r="50" spans="1:8" s="85" customFormat="1" ht="15">
      <c r="A50" s="118"/>
      <c r="B50" s="118"/>
      <c r="C50" s="72" t="s">
        <v>62</v>
      </c>
      <c r="D50" s="72" t="s">
        <v>112</v>
      </c>
      <c r="E50" s="73">
        <v>1300</v>
      </c>
      <c r="F50" s="73">
        <v>23.4</v>
      </c>
      <c r="G50" s="73">
        <v>1276.6</v>
      </c>
      <c r="H50" s="79"/>
    </row>
    <row r="51" spans="1:8" s="85" customFormat="1" ht="15">
      <c r="A51" s="116"/>
      <c r="B51" s="116"/>
      <c r="C51" s="74" t="s">
        <v>62</v>
      </c>
      <c r="D51" s="74" t="s">
        <v>112</v>
      </c>
      <c r="E51" s="75">
        <v>1300</v>
      </c>
      <c r="F51" s="75">
        <v>23.4</v>
      </c>
      <c r="G51" s="75">
        <v>1276.6</v>
      </c>
      <c r="H51" s="80"/>
    </row>
    <row r="52" spans="1:8" s="85" customFormat="1" ht="15">
      <c r="A52" s="70" t="s">
        <v>61</v>
      </c>
      <c r="B52" s="93" t="s">
        <v>65</v>
      </c>
      <c r="C52" s="69" t="s">
        <v>115</v>
      </c>
      <c r="D52" s="69" t="s">
        <v>116</v>
      </c>
      <c r="E52" s="71">
        <v>100</v>
      </c>
      <c r="F52" s="71">
        <v>1.8</v>
      </c>
      <c r="G52" s="71">
        <v>98.2</v>
      </c>
      <c r="H52" s="92">
        <v>220220</v>
      </c>
    </row>
    <row r="53" spans="1:8" s="85" customFormat="1" ht="15">
      <c r="A53" s="118"/>
      <c r="B53" s="118"/>
      <c r="C53" s="72" t="s">
        <v>62</v>
      </c>
      <c r="D53" s="72" t="s">
        <v>116</v>
      </c>
      <c r="E53" s="73">
        <v>100</v>
      </c>
      <c r="F53" s="73">
        <v>1.8</v>
      </c>
      <c r="G53" s="73">
        <v>98.2</v>
      </c>
      <c r="H53" s="79"/>
    </row>
    <row r="54" spans="1:8" s="85" customFormat="1" ht="15">
      <c r="A54" s="116"/>
      <c r="B54" s="116"/>
      <c r="C54" s="74" t="s">
        <v>62</v>
      </c>
      <c r="D54" s="74" t="s">
        <v>116</v>
      </c>
      <c r="E54" s="75">
        <v>100</v>
      </c>
      <c r="F54" s="75">
        <v>1.8</v>
      </c>
      <c r="G54" s="75">
        <v>98.2</v>
      </c>
      <c r="H54" s="80"/>
    </row>
    <row r="55" spans="1:8" s="85" customFormat="1" ht="15">
      <c r="A55" s="70" t="s">
        <v>61</v>
      </c>
      <c r="B55" s="93" t="s">
        <v>65</v>
      </c>
      <c r="C55" s="69" t="s">
        <v>117</v>
      </c>
      <c r="D55" s="69" t="s">
        <v>118</v>
      </c>
      <c r="E55" s="71">
        <v>1000</v>
      </c>
      <c r="F55" s="71">
        <v>18</v>
      </c>
      <c r="G55" s="71">
        <v>982</v>
      </c>
      <c r="H55" s="92">
        <v>437772</v>
      </c>
    </row>
    <row r="56" spans="1:8" s="85" customFormat="1" ht="15">
      <c r="A56" s="70" t="s">
        <v>61</v>
      </c>
      <c r="B56" s="93" t="s">
        <v>65</v>
      </c>
      <c r="C56" s="69" t="s">
        <v>119</v>
      </c>
      <c r="D56" s="69" t="s">
        <v>118</v>
      </c>
      <c r="E56" s="71">
        <v>300</v>
      </c>
      <c r="F56" s="71">
        <v>5.4</v>
      </c>
      <c r="G56" s="71">
        <v>294.6</v>
      </c>
      <c r="H56" s="92">
        <v>553691</v>
      </c>
    </row>
    <row r="57" spans="1:8" s="85" customFormat="1" ht="15">
      <c r="A57" s="70" t="s">
        <v>61</v>
      </c>
      <c r="B57" s="93" t="s">
        <v>65</v>
      </c>
      <c r="C57" s="69" t="s">
        <v>120</v>
      </c>
      <c r="D57" s="69" t="s">
        <v>118</v>
      </c>
      <c r="E57" s="71">
        <v>1000</v>
      </c>
      <c r="F57" s="71">
        <v>18</v>
      </c>
      <c r="G57" s="71">
        <v>982</v>
      </c>
      <c r="H57" s="92">
        <v>546938</v>
      </c>
    </row>
    <row r="58" spans="1:8" s="85" customFormat="1" ht="15">
      <c r="A58" s="70" t="s">
        <v>61</v>
      </c>
      <c r="B58" s="93" t="s">
        <v>65</v>
      </c>
      <c r="C58" s="69" t="s">
        <v>121</v>
      </c>
      <c r="D58" s="69" t="s">
        <v>118</v>
      </c>
      <c r="E58" s="71">
        <v>200</v>
      </c>
      <c r="F58" s="71">
        <v>3.6</v>
      </c>
      <c r="G58" s="71">
        <v>196.4</v>
      </c>
      <c r="H58" s="92">
        <v>547927</v>
      </c>
    </row>
    <row r="59" spans="1:8" s="85" customFormat="1" ht="15">
      <c r="A59" s="70" t="s">
        <v>61</v>
      </c>
      <c r="B59" s="93" t="s">
        <v>65</v>
      </c>
      <c r="C59" s="69" t="s">
        <v>122</v>
      </c>
      <c r="D59" s="69" t="s">
        <v>118</v>
      </c>
      <c r="E59" s="71">
        <v>200</v>
      </c>
      <c r="F59" s="71">
        <v>3.6</v>
      </c>
      <c r="G59" s="71">
        <v>196.4</v>
      </c>
      <c r="H59" s="92">
        <v>220220</v>
      </c>
    </row>
    <row r="60" spans="1:8" s="85" customFormat="1" ht="15">
      <c r="A60" s="70" t="s">
        <v>61</v>
      </c>
      <c r="B60" s="93" t="s">
        <v>65</v>
      </c>
      <c r="C60" s="69" t="s">
        <v>123</v>
      </c>
      <c r="D60" s="69" t="s">
        <v>118</v>
      </c>
      <c r="E60" s="71">
        <v>100</v>
      </c>
      <c r="F60" s="71">
        <v>1.8</v>
      </c>
      <c r="G60" s="71">
        <v>98.2</v>
      </c>
      <c r="H60" s="92">
        <v>220220</v>
      </c>
    </row>
    <row r="61" spans="1:8" s="85" customFormat="1" ht="15">
      <c r="A61" s="70" t="s">
        <v>61</v>
      </c>
      <c r="B61" s="93" t="s">
        <v>65</v>
      </c>
      <c r="C61" s="69" t="s">
        <v>124</v>
      </c>
      <c r="D61" s="69" t="s">
        <v>118</v>
      </c>
      <c r="E61" s="71">
        <v>500</v>
      </c>
      <c r="F61" s="71">
        <v>9</v>
      </c>
      <c r="G61" s="71">
        <v>491</v>
      </c>
      <c r="H61" s="92">
        <v>427638</v>
      </c>
    </row>
    <row r="62" spans="1:8" s="85" customFormat="1" ht="15">
      <c r="A62" s="70" t="s">
        <v>61</v>
      </c>
      <c r="B62" s="93" t="s">
        <v>65</v>
      </c>
      <c r="C62" s="69" t="s">
        <v>125</v>
      </c>
      <c r="D62" s="69" t="s">
        <v>118</v>
      </c>
      <c r="E62" s="71">
        <v>500</v>
      </c>
      <c r="F62" s="71">
        <v>9</v>
      </c>
      <c r="G62" s="71">
        <v>491</v>
      </c>
      <c r="H62" s="92">
        <v>427660</v>
      </c>
    </row>
    <row r="63" spans="1:8" s="85" customFormat="1" ht="15">
      <c r="A63" s="70" t="s">
        <v>61</v>
      </c>
      <c r="B63" s="93" t="s">
        <v>65</v>
      </c>
      <c r="C63" s="69" t="s">
        <v>126</v>
      </c>
      <c r="D63" s="69" t="s">
        <v>118</v>
      </c>
      <c r="E63" s="71">
        <v>1000</v>
      </c>
      <c r="F63" s="71">
        <v>18</v>
      </c>
      <c r="G63" s="71">
        <v>982</v>
      </c>
      <c r="H63" s="92">
        <v>546960</v>
      </c>
    </row>
    <row r="64" spans="1:8" s="85" customFormat="1" ht="15">
      <c r="A64" s="70" t="s">
        <v>61</v>
      </c>
      <c r="B64" s="93" t="s">
        <v>65</v>
      </c>
      <c r="C64" s="69" t="s">
        <v>127</v>
      </c>
      <c r="D64" s="69" t="s">
        <v>118</v>
      </c>
      <c r="E64" s="71">
        <v>500</v>
      </c>
      <c r="F64" s="71">
        <v>9</v>
      </c>
      <c r="G64" s="71">
        <v>491</v>
      </c>
      <c r="H64" s="92">
        <v>220220</v>
      </c>
    </row>
    <row r="65" spans="1:8" s="85" customFormat="1" ht="15">
      <c r="A65" s="70" t="s">
        <v>61</v>
      </c>
      <c r="B65" s="93" t="s">
        <v>65</v>
      </c>
      <c r="C65" s="69" t="s">
        <v>128</v>
      </c>
      <c r="D65" s="69" t="s">
        <v>118</v>
      </c>
      <c r="E65" s="71">
        <v>135</v>
      </c>
      <c r="F65" s="71">
        <v>2.43</v>
      </c>
      <c r="G65" s="71">
        <v>132.57</v>
      </c>
      <c r="H65" s="92">
        <v>220220</v>
      </c>
    </row>
    <row r="66" spans="1:8" s="85" customFormat="1" ht="15">
      <c r="A66" s="70" t="s">
        <v>61</v>
      </c>
      <c r="B66" s="93" t="s">
        <v>65</v>
      </c>
      <c r="C66" s="69" t="s">
        <v>129</v>
      </c>
      <c r="D66" s="69" t="s">
        <v>118</v>
      </c>
      <c r="E66" s="71">
        <v>300</v>
      </c>
      <c r="F66" s="71">
        <v>5.4</v>
      </c>
      <c r="G66" s="71">
        <v>294.6</v>
      </c>
      <c r="H66" s="92">
        <v>546938</v>
      </c>
    </row>
    <row r="67" spans="1:8" s="85" customFormat="1" ht="15">
      <c r="A67" s="70" t="s">
        <v>61</v>
      </c>
      <c r="B67" s="93" t="s">
        <v>65</v>
      </c>
      <c r="C67" s="69" t="s">
        <v>130</v>
      </c>
      <c r="D67" s="69" t="s">
        <v>118</v>
      </c>
      <c r="E67" s="71">
        <v>250</v>
      </c>
      <c r="F67" s="71">
        <v>4.5</v>
      </c>
      <c r="G67" s="71">
        <v>245.5</v>
      </c>
      <c r="H67" s="92">
        <v>546938</v>
      </c>
    </row>
    <row r="68" spans="1:8" s="85" customFormat="1" ht="15">
      <c r="A68" s="70" t="s">
        <v>61</v>
      </c>
      <c r="B68" s="93" t="s">
        <v>65</v>
      </c>
      <c r="C68" s="69" t="s">
        <v>131</v>
      </c>
      <c r="D68" s="69" t="s">
        <v>118</v>
      </c>
      <c r="E68" s="71">
        <v>100</v>
      </c>
      <c r="F68" s="71">
        <v>1.8</v>
      </c>
      <c r="G68" s="71">
        <v>98.2</v>
      </c>
      <c r="H68" s="92">
        <v>427667</v>
      </c>
    </row>
    <row r="69" spans="1:8" s="85" customFormat="1" ht="15">
      <c r="A69" s="70" t="s">
        <v>61</v>
      </c>
      <c r="B69" s="93" t="s">
        <v>65</v>
      </c>
      <c r="C69" s="69" t="s">
        <v>132</v>
      </c>
      <c r="D69" s="69" t="s">
        <v>118</v>
      </c>
      <c r="E69" s="71">
        <v>200</v>
      </c>
      <c r="F69" s="71">
        <v>3.6</v>
      </c>
      <c r="G69" s="71">
        <v>196.4</v>
      </c>
      <c r="H69" s="92">
        <v>546938</v>
      </c>
    </row>
    <row r="70" spans="1:8" s="85" customFormat="1" ht="15">
      <c r="A70" s="70" t="s">
        <v>61</v>
      </c>
      <c r="B70" s="93" t="s">
        <v>65</v>
      </c>
      <c r="C70" s="69" t="s">
        <v>133</v>
      </c>
      <c r="D70" s="69" t="s">
        <v>118</v>
      </c>
      <c r="E70" s="71">
        <v>3000</v>
      </c>
      <c r="F70" s="71">
        <v>54</v>
      </c>
      <c r="G70" s="71">
        <v>2946</v>
      </c>
      <c r="H70" s="92">
        <v>427417</v>
      </c>
    </row>
    <row r="71" spans="1:8" s="85" customFormat="1" ht="15">
      <c r="A71" s="70" t="s">
        <v>61</v>
      </c>
      <c r="B71" s="93" t="s">
        <v>65</v>
      </c>
      <c r="C71" s="69" t="s">
        <v>134</v>
      </c>
      <c r="D71" s="69" t="s">
        <v>118</v>
      </c>
      <c r="E71" s="71">
        <v>500</v>
      </c>
      <c r="F71" s="71">
        <v>9</v>
      </c>
      <c r="G71" s="71">
        <v>491</v>
      </c>
      <c r="H71" s="92">
        <v>546998</v>
      </c>
    </row>
    <row r="72" spans="1:8" s="85" customFormat="1" ht="15">
      <c r="A72" s="70" t="s">
        <v>61</v>
      </c>
      <c r="B72" s="93" t="s">
        <v>65</v>
      </c>
      <c r="C72" s="69" t="s">
        <v>135</v>
      </c>
      <c r="D72" s="69" t="s">
        <v>118</v>
      </c>
      <c r="E72" s="71">
        <v>400</v>
      </c>
      <c r="F72" s="71">
        <v>7.2</v>
      </c>
      <c r="G72" s="71">
        <v>392.8</v>
      </c>
      <c r="H72" s="92">
        <v>220220</v>
      </c>
    </row>
    <row r="73" spans="1:8" s="85" customFormat="1" ht="15">
      <c r="A73" s="70" t="s">
        <v>61</v>
      </c>
      <c r="B73" s="93" t="s">
        <v>65</v>
      </c>
      <c r="C73" s="69" t="s">
        <v>136</v>
      </c>
      <c r="D73" s="69" t="s">
        <v>118</v>
      </c>
      <c r="E73" s="71">
        <v>500</v>
      </c>
      <c r="F73" s="71">
        <v>9</v>
      </c>
      <c r="G73" s="71">
        <v>491</v>
      </c>
      <c r="H73" s="92">
        <v>524602</v>
      </c>
    </row>
    <row r="74" spans="1:8" s="85" customFormat="1" ht="15">
      <c r="A74" s="70" t="s">
        <v>61</v>
      </c>
      <c r="B74" s="93" t="s">
        <v>65</v>
      </c>
      <c r="C74" s="69" t="s">
        <v>137</v>
      </c>
      <c r="D74" s="69" t="s">
        <v>118</v>
      </c>
      <c r="E74" s="71">
        <v>1000</v>
      </c>
      <c r="F74" s="71">
        <v>18</v>
      </c>
      <c r="G74" s="71">
        <v>982</v>
      </c>
      <c r="H74" s="92">
        <v>777000</v>
      </c>
    </row>
    <row r="75" spans="1:8" s="85" customFormat="1" ht="15">
      <c r="A75" s="118"/>
      <c r="B75" s="118"/>
      <c r="C75" s="72" t="s">
        <v>62</v>
      </c>
      <c r="D75" s="72" t="s">
        <v>118</v>
      </c>
      <c r="E75" s="73">
        <v>11685</v>
      </c>
      <c r="F75" s="73">
        <v>210.33</v>
      </c>
      <c r="G75" s="73">
        <v>11474.67</v>
      </c>
      <c r="H75" s="79"/>
    </row>
    <row r="76" spans="1:8" s="85" customFormat="1" ht="15">
      <c r="A76" s="116"/>
      <c r="B76" s="116"/>
      <c r="C76" s="74" t="s">
        <v>62</v>
      </c>
      <c r="D76" s="74" t="s">
        <v>118</v>
      </c>
      <c r="E76" s="75">
        <v>11685</v>
      </c>
      <c r="F76" s="75">
        <v>210.33</v>
      </c>
      <c r="G76" s="75">
        <v>11474.67</v>
      </c>
      <c r="H76" s="80"/>
    </row>
    <row r="77" spans="1:8" s="85" customFormat="1" ht="15">
      <c r="A77" s="70" t="s">
        <v>61</v>
      </c>
      <c r="B77" s="93" t="s">
        <v>65</v>
      </c>
      <c r="C77" s="69" t="s">
        <v>138</v>
      </c>
      <c r="D77" s="69" t="s">
        <v>80</v>
      </c>
      <c r="E77" s="71">
        <v>500</v>
      </c>
      <c r="F77" s="71">
        <v>9</v>
      </c>
      <c r="G77" s="71">
        <v>491</v>
      </c>
      <c r="H77" s="92">
        <v>553691</v>
      </c>
    </row>
    <row r="78" spans="1:8" s="85" customFormat="1" ht="15">
      <c r="A78" s="70" t="s">
        <v>61</v>
      </c>
      <c r="B78" s="93" t="s">
        <v>65</v>
      </c>
      <c r="C78" s="69" t="s">
        <v>139</v>
      </c>
      <c r="D78" s="69" t="s">
        <v>80</v>
      </c>
      <c r="E78" s="71">
        <v>100</v>
      </c>
      <c r="F78" s="71">
        <v>1.8</v>
      </c>
      <c r="G78" s="71">
        <v>98.2</v>
      </c>
      <c r="H78" s="92">
        <v>220220</v>
      </c>
    </row>
    <row r="79" spans="1:8" s="85" customFormat="1" ht="15">
      <c r="A79" s="70" t="s">
        <v>61</v>
      </c>
      <c r="B79" s="93" t="s">
        <v>65</v>
      </c>
      <c r="C79" s="69" t="s">
        <v>140</v>
      </c>
      <c r="D79" s="69" t="s">
        <v>80</v>
      </c>
      <c r="E79" s="71">
        <v>500</v>
      </c>
      <c r="F79" s="71">
        <v>9</v>
      </c>
      <c r="G79" s="71">
        <v>491</v>
      </c>
      <c r="H79" s="92">
        <v>220220</v>
      </c>
    </row>
    <row r="80" spans="1:8" s="85" customFormat="1" ht="15">
      <c r="A80" s="70" t="s">
        <v>61</v>
      </c>
      <c r="B80" s="93" t="s">
        <v>65</v>
      </c>
      <c r="C80" s="69" t="s">
        <v>141</v>
      </c>
      <c r="D80" s="69" t="s">
        <v>80</v>
      </c>
      <c r="E80" s="71">
        <v>100</v>
      </c>
      <c r="F80" s="71">
        <v>1.8</v>
      </c>
      <c r="G80" s="71">
        <v>98.2</v>
      </c>
      <c r="H80" s="92">
        <v>427660</v>
      </c>
    </row>
    <row r="81" spans="1:8" s="85" customFormat="1" ht="15">
      <c r="A81" s="70" t="s">
        <v>61</v>
      </c>
      <c r="B81" s="93" t="s">
        <v>65</v>
      </c>
      <c r="C81" s="69" t="s">
        <v>142</v>
      </c>
      <c r="D81" s="69" t="s">
        <v>80</v>
      </c>
      <c r="E81" s="71">
        <v>500</v>
      </c>
      <c r="F81" s="71">
        <v>9</v>
      </c>
      <c r="G81" s="71">
        <v>491</v>
      </c>
      <c r="H81" s="92">
        <v>427960</v>
      </c>
    </row>
    <row r="82" spans="1:8" s="85" customFormat="1" ht="15">
      <c r="A82" s="70" t="s">
        <v>61</v>
      </c>
      <c r="B82" s="93" t="s">
        <v>65</v>
      </c>
      <c r="C82" s="69" t="s">
        <v>143</v>
      </c>
      <c r="D82" s="69" t="s">
        <v>80</v>
      </c>
      <c r="E82" s="71">
        <v>100</v>
      </c>
      <c r="F82" s="71">
        <v>1.8</v>
      </c>
      <c r="G82" s="71">
        <v>98.2</v>
      </c>
      <c r="H82" s="92">
        <v>427660</v>
      </c>
    </row>
    <row r="83" spans="1:8" s="85" customFormat="1" ht="15">
      <c r="A83" s="70" t="s">
        <v>61</v>
      </c>
      <c r="B83" s="93" t="s">
        <v>65</v>
      </c>
      <c r="C83" s="69" t="s">
        <v>144</v>
      </c>
      <c r="D83" s="69" t="s">
        <v>80</v>
      </c>
      <c r="E83" s="71">
        <v>500</v>
      </c>
      <c r="F83" s="71">
        <v>9</v>
      </c>
      <c r="G83" s="71">
        <v>491</v>
      </c>
      <c r="H83" s="92">
        <v>220220</v>
      </c>
    </row>
    <row r="84" spans="1:8" s="85" customFormat="1" ht="15">
      <c r="A84" s="70" t="s">
        <v>61</v>
      </c>
      <c r="B84" s="93" t="s">
        <v>65</v>
      </c>
      <c r="C84" s="69" t="s">
        <v>145</v>
      </c>
      <c r="D84" s="69" t="s">
        <v>80</v>
      </c>
      <c r="E84" s="71">
        <v>1000</v>
      </c>
      <c r="F84" s="71">
        <v>18</v>
      </c>
      <c r="G84" s="71">
        <v>982</v>
      </c>
      <c r="H84" s="92">
        <v>220220</v>
      </c>
    </row>
    <row r="85" spans="1:8" s="85" customFormat="1" ht="15">
      <c r="A85" s="70" t="s">
        <v>61</v>
      </c>
      <c r="B85" s="93" t="s">
        <v>65</v>
      </c>
      <c r="C85" s="69" t="s">
        <v>146</v>
      </c>
      <c r="D85" s="69" t="s">
        <v>80</v>
      </c>
      <c r="E85" s="71">
        <v>100</v>
      </c>
      <c r="F85" s="71">
        <v>1.8</v>
      </c>
      <c r="G85" s="71">
        <v>98.2</v>
      </c>
      <c r="H85" s="92">
        <v>546998</v>
      </c>
    </row>
    <row r="86" spans="1:8" s="85" customFormat="1" ht="15">
      <c r="A86" s="70" t="s">
        <v>61</v>
      </c>
      <c r="B86" s="93" t="s">
        <v>65</v>
      </c>
      <c r="C86" s="69" t="s">
        <v>147</v>
      </c>
      <c r="D86" s="69" t="s">
        <v>80</v>
      </c>
      <c r="E86" s="71">
        <v>100</v>
      </c>
      <c r="F86" s="71">
        <v>1.8</v>
      </c>
      <c r="G86" s="71">
        <v>98.2</v>
      </c>
      <c r="H86" s="92">
        <v>426101</v>
      </c>
    </row>
    <row r="87" spans="1:8" s="85" customFormat="1" ht="15">
      <c r="A87" s="70" t="s">
        <v>61</v>
      </c>
      <c r="B87" s="93" t="s">
        <v>65</v>
      </c>
      <c r="C87" s="69" t="s">
        <v>148</v>
      </c>
      <c r="D87" s="69" t="s">
        <v>80</v>
      </c>
      <c r="E87" s="71">
        <v>100</v>
      </c>
      <c r="F87" s="71">
        <v>1.8</v>
      </c>
      <c r="G87" s="71">
        <v>98.2</v>
      </c>
      <c r="H87" s="92">
        <v>220220</v>
      </c>
    </row>
    <row r="88" spans="1:8" s="85" customFormat="1" ht="15">
      <c r="A88" s="70" t="s">
        <v>61</v>
      </c>
      <c r="B88" s="93" t="s">
        <v>65</v>
      </c>
      <c r="C88" s="69" t="s">
        <v>149</v>
      </c>
      <c r="D88" s="69" t="s">
        <v>80</v>
      </c>
      <c r="E88" s="71">
        <v>10000</v>
      </c>
      <c r="F88" s="71">
        <v>180</v>
      </c>
      <c r="G88" s="71">
        <v>9820</v>
      </c>
      <c r="H88" s="92">
        <v>220024</v>
      </c>
    </row>
    <row r="89" spans="1:8" s="85" customFormat="1" ht="15">
      <c r="A89" s="118"/>
      <c r="B89" s="118"/>
      <c r="C89" s="72" t="s">
        <v>62</v>
      </c>
      <c r="D89" s="72" t="s">
        <v>80</v>
      </c>
      <c r="E89" s="73">
        <v>13600</v>
      </c>
      <c r="F89" s="73">
        <v>244.8</v>
      </c>
      <c r="G89" s="73">
        <v>13355.2</v>
      </c>
      <c r="H89" s="79"/>
    </row>
    <row r="90" spans="1:8" s="85" customFormat="1" ht="15">
      <c r="A90" s="116"/>
      <c r="B90" s="116"/>
      <c r="C90" s="74" t="s">
        <v>62</v>
      </c>
      <c r="D90" s="74" t="s">
        <v>80</v>
      </c>
      <c r="E90" s="75">
        <v>13600</v>
      </c>
      <c r="F90" s="75">
        <v>244.8</v>
      </c>
      <c r="G90" s="75">
        <v>13355.2</v>
      </c>
      <c r="H90" s="80"/>
    </row>
    <row r="91" spans="1:8" s="85" customFormat="1" ht="15">
      <c r="A91" s="70" t="s">
        <v>61</v>
      </c>
      <c r="B91" s="93" t="s">
        <v>65</v>
      </c>
      <c r="C91" s="69" t="s">
        <v>150</v>
      </c>
      <c r="D91" s="69" t="s">
        <v>151</v>
      </c>
      <c r="E91" s="71">
        <v>500</v>
      </c>
      <c r="F91" s="71">
        <v>9</v>
      </c>
      <c r="G91" s="71">
        <v>491</v>
      </c>
      <c r="H91" s="92">
        <v>553691</v>
      </c>
    </row>
    <row r="92" spans="1:8" s="85" customFormat="1" ht="15">
      <c r="A92" s="70" t="s">
        <v>61</v>
      </c>
      <c r="B92" s="93" t="s">
        <v>65</v>
      </c>
      <c r="C92" s="69" t="s">
        <v>152</v>
      </c>
      <c r="D92" s="69" t="s">
        <v>151</v>
      </c>
      <c r="E92" s="71">
        <v>100</v>
      </c>
      <c r="F92" s="71">
        <v>1.8</v>
      </c>
      <c r="G92" s="71">
        <v>98.2</v>
      </c>
      <c r="H92" s="92">
        <v>553691</v>
      </c>
    </row>
    <row r="93" spans="1:8" s="85" customFormat="1" ht="15">
      <c r="A93" s="118"/>
      <c r="B93" s="118"/>
      <c r="C93" s="72" t="s">
        <v>62</v>
      </c>
      <c r="D93" s="72" t="s">
        <v>151</v>
      </c>
      <c r="E93" s="73">
        <v>600</v>
      </c>
      <c r="F93" s="73">
        <v>10.8</v>
      </c>
      <c r="G93" s="73">
        <v>589.2</v>
      </c>
      <c r="H93" s="79"/>
    </row>
    <row r="94" spans="1:8" s="85" customFormat="1" ht="15">
      <c r="A94" s="116"/>
      <c r="B94" s="116"/>
      <c r="C94" s="74" t="s">
        <v>62</v>
      </c>
      <c r="D94" s="74" t="s">
        <v>151</v>
      </c>
      <c r="E94" s="75">
        <v>600</v>
      </c>
      <c r="F94" s="75">
        <v>10.8</v>
      </c>
      <c r="G94" s="75">
        <v>589.2</v>
      </c>
      <c r="H94" s="80"/>
    </row>
    <row r="95" spans="1:8" s="85" customFormat="1" ht="15">
      <c r="A95" s="70" t="s">
        <v>61</v>
      </c>
      <c r="B95" s="93" t="s">
        <v>65</v>
      </c>
      <c r="C95" s="69" t="s">
        <v>153</v>
      </c>
      <c r="D95" s="69" t="s">
        <v>154</v>
      </c>
      <c r="E95" s="71">
        <v>3000</v>
      </c>
      <c r="F95" s="71">
        <v>54</v>
      </c>
      <c r="G95" s="71">
        <v>2946</v>
      </c>
      <c r="H95" s="92">
        <v>426101</v>
      </c>
    </row>
    <row r="96" spans="1:8" s="85" customFormat="1" ht="15">
      <c r="A96" s="70" t="s">
        <v>61</v>
      </c>
      <c r="B96" s="93" t="s">
        <v>65</v>
      </c>
      <c r="C96" s="69" t="s">
        <v>155</v>
      </c>
      <c r="D96" s="69" t="s">
        <v>154</v>
      </c>
      <c r="E96" s="71">
        <v>5000</v>
      </c>
      <c r="F96" s="71">
        <v>90</v>
      </c>
      <c r="G96" s="71">
        <v>4910</v>
      </c>
      <c r="H96" s="92">
        <v>427938</v>
      </c>
    </row>
    <row r="97" spans="1:8" s="85" customFormat="1" ht="15">
      <c r="A97" s="70" t="s">
        <v>61</v>
      </c>
      <c r="B97" s="93" t="s">
        <v>65</v>
      </c>
      <c r="C97" s="69" t="s">
        <v>156</v>
      </c>
      <c r="D97" s="69" t="s">
        <v>154</v>
      </c>
      <c r="E97" s="71">
        <v>1000</v>
      </c>
      <c r="F97" s="71">
        <v>18</v>
      </c>
      <c r="G97" s="71">
        <v>982</v>
      </c>
      <c r="H97" s="92">
        <v>548438</v>
      </c>
    </row>
    <row r="98" spans="1:8" s="85" customFormat="1" ht="15">
      <c r="A98" s="70" t="s">
        <v>61</v>
      </c>
      <c r="B98" s="93" t="s">
        <v>65</v>
      </c>
      <c r="C98" s="69" t="s">
        <v>157</v>
      </c>
      <c r="D98" s="69" t="s">
        <v>154</v>
      </c>
      <c r="E98" s="71">
        <v>5000</v>
      </c>
      <c r="F98" s="71">
        <v>90</v>
      </c>
      <c r="G98" s="71">
        <v>4910</v>
      </c>
      <c r="H98" s="92">
        <v>552186</v>
      </c>
    </row>
    <row r="99" spans="1:8" s="85" customFormat="1" ht="15">
      <c r="A99" s="70" t="s">
        <v>61</v>
      </c>
      <c r="B99" s="93" t="s">
        <v>65</v>
      </c>
      <c r="C99" s="69" t="s">
        <v>158</v>
      </c>
      <c r="D99" s="69" t="s">
        <v>154</v>
      </c>
      <c r="E99" s="71">
        <v>500</v>
      </c>
      <c r="F99" s="71">
        <v>9</v>
      </c>
      <c r="G99" s="71">
        <v>491</v>
      </c>
      <c r="H99" s="92">
        <v>522860</v>
      </c>
    </row>
    <row r="100" spans="1:8" s="85" customFormat="1" ht="15">
      <c r="A100" s="70" t="s">
        <v>61</v>
      </c>
      <c r="B100" s="93" t="s">
        <v>65</v>
      </c>
      <c r="C100" s="69" t="s">
        <v>159</v>
      </c>
      <c r="D100" s="69" t="s">
        <v>154</v>
      </c>
      <c r="E100" s="71">
        <v>10000</v>
      </c>
      <c r="F100" s="71">
        <v>180</v>
      </c>
      <c r="G100" s="71">
        <v>9820</v>
      </c>
      <c r="H100" s="92">
        <v>458443</v>
      </c>
    </row>
    <row r="101" spans="1:8" s="85" customFormat="1" ht="15">
      <c r="A101" s="118"/>
      <c r="B101" s="118"/>
      <c r="C101" s="72" t="s">
        <v>62</v>
      </c>
      <c r="D101" s="72" t="s">
        <v>154</v>
      </c>
      <c r="E101" s="73">
        <v>24500</v>
      </c>
      <c r="F101" s="73">
        <v>441</v>
      </c>
      <c r="G101" s="73">
        <v>24059</v>
      </c>
      <c r="H101" s="79"/>
    </row>
    <row r="102" spans="1:8" s="85" customFormat="1" ht="15">
      <c r="A102" s="116"/>
      <c r="B102" s="116"/>
      <c r="C102" s="74" t="s">
        <v>62</v>
      </c>
      <c r="D102" s="74" t="s">
        <v>154</v>
      </c>
      <c r="E102" s="75">
        <v>24500</v>
      </c>
      <c r="F102" s="75">
        <v>441</v>
      </c>
      <c r="G102" s="75">
        <v>24059</v>
      </c>
      <c r="H102" s="80"/>
    </row>
    <row r="103" spans="1:8" s="85" customFormat="1" ht="15">
      <c r="A103" s="70" t="s">
        <v>61</v>
      </c>
      <c r="B103" s="93" t="s">
        <v>65</v>
      </c>
      <c r="C103" s="69" t="s">
        <v>160</v>
      </c>
      <c r="D103" s="69" t="s">
        <v>161</v>
      </c>
      <c r="E103" s="71">
        <v>500</v>
      </c>
      <c r="F103" s="71">
        <v>9</v>
      </c>
      <c r="G103" s="71">
        <v>491</v>
      </c>
      <c r="H103" s="92">
        <v>546999</v>
      </c>
    </row>
    <row r="104" spans="1:8" s="85" customFormat="1" ht="15">
      <c r="A104" s="70" t="s">
        <v>61</v>
      </c>
      <c r="B104" s="93" t="s">
        <v>65</v>
      </c>
      <c r="C104" s="69" t="s">
        <v>162</v>
      </c>
      <c r="D104" s="69" t="s">
        <v>161</v>
      </c>
      <c r="E104" s="71">
        <v>1000</v>
      </c>
      <c r="F104" s="71">
        <v>18</v>
      </c>
      <c r="G104" s="71">
        <v>982</v>
      </c>
      <c r="H104" s="92">
        <v>427938</v>
      </c>
    </row>
    <row r="105" spans="1:8" s="85" customFormat="1" ht="15">
      <c r="A105" s="70" t="s">
        <v>61</v>
      </c>
      <c r="B105" s="93" t="s">
        <v>65</v>
      </c>
      <c r="C105" s="69" t="s">
        <v>163</v>
      </c>
      <c r="D105" s="69" t="s">
        <v>161</v>
      </c>
      <c r="E105" s="71">
        <v>1000</v>
      </c>
      <c r="F105" s="71">
        <v>18</v>
      </c>
      <c r="G105" s="71">
        <v>982</v>
      </c>
      <c r="H105" s="92">
        <v>427938</v>
      </c>
    </row>
    <row r="106" spans="1:8" s="85" customFormat="1" ht="15">
      <c r="A106" s="70" t="s">
        <v>61</v>
      </c>
      <c r="B106" s="93" t="s">
        <v>65</v>
      </c>
      <c r="C106" s="69" t="s">
        <v>164</v>
      </c>
      <c r="D106" s="69" t="s">
        <v>161</v>
      </c>
      <c r="E106" s="71">
        <v>100</v>
      </c>
      <c r="F106" s="71">
        <v>1.8</v>
      </c>
      <c r="G106" s="71">
        <v>98.2</v>
      </c>
      <c r="H106" s="92">
        <v>427638</v>
      </c>
    </row>
    <row r="107" spans="1:8" s="85" customFormat="1" ht="15">
      <c r="A107" s="70" t="s">
        <v>61</v>
      </c>
      <c r="B107" s="93" t="s">
        <v>65</v>
      </c>
      <c r="C107" s="69" t="s">
        <v>165</v>
      </c>
      <c r="D107" s="69" t="s">
        <v>161</v>
      </c>
      <c r="E107" s="71">
        <v>400</v>
      </c>
      <c r="F107" s="71">
        <v>7.2</v>
      </c>
      <c r="G107" s="71">
        <v>392.8</v>
      </c>
      <c r="H107" s="92">
        <v>427638</v>
      </c>
    </row>
    <row r="108" spans="1:8" s="85" customFormat="1" ht="15">
      <c r="A108" s="70" t="s">
        <v>61</v>
      </c>
      <c r="B108" s="93" t="s">
        <v>65</v>
      </c>
      <c r="C108" s="69" t="s">
        <v>166</v>
      </c>
      <c r="D108" s="69" t="s">
        <v>161</v>
      </c>
      <c r="E108" s="71">
        <v>2000</v>
      </c>
      <c r="F108" s="71">
        <v>36</v>
      </c>
      <c r="G108" s="71">
        <v>1964</v>
      </c>
      <c r="H108" s="92">
        <v>777000</v>
      </c>
    </row>
    <row r="109" spans="1:8" s="85" customFormat="1" ht="15">
      <c r="A109" s="118"/>
      <c r="B109" s="118"/>
      <c r="C109" s="72" t="s">
        <v>62</v>
      </c>
      <c r="D109" s="72" t="s">
        <v>161</v>
      </c>
      <c r="E109" s="73">
        <v>5000</v>
      </c>
      <c r="F109" s="73">
        <v>90</v>
      </c>
      <c r="G109" s="73">
        <v>4910</v>
      </c>
      <c r="H109" s="79"/>
    </row>
    <row r="110" spans="1:8" s="85" customFormat="1" ht="15">
      <c r="A110" s="116"/>
      <c r="B110" s="116"/>
      <c r="C110" s="74" t="s">
        <v>62</v>
      </c>
      <c r="D110" s="74" t="s">
        <v>161</v>
      </c>
      <c r="E110" s="75">
        <v>5000</v>
      </c>
      <c r="F110" s="75">
        <v>90</v>
      </c>
      <c r="G110" s="75">
        <v>4910</v>
      </c>
      <c r="H110" s="80"/>
    </row>
    <row r="111" spans="1:8" s="85" customFormat="1" ht="15">
      <c r="A111" s="117"/>
      <c r="B111" s="117"/>
      <c r="C111" s="76" t="s">
        <v>62</v>
      </c>
      <c r="D111" s="76" t="s">
        <v>62</v>
      </c>
      <c r="E111" s="84">
        <v>103435</v>
      </c>
      <c r="F111" s="84">
        <v>1861.83</v>
      </c>
      <c r="G111" s="84">
        <v>101573.17</v>
      </c>
      <c r="H111" s="78"/>
    </row>
  </sheetData>
  <sheetProtection/>
  <mergeCells count="37">
    <mergeCell ref="A45:B45"/>
    <mergeCell ref="A46:B46"/>
    <mergeCell ref="A51:B51"/>
    <mergeCell ref="A93:B93"/>
    <mergeCell ref="A94:B94"/>
    <mergeCell ref="A101:B101"/>
    <mergeCell ref="A12:B12"/>
    <mergeCell ref="A21:B21"/>
    <mergeCell ref="A24:B24"/>
    <mergeCell ref="A39:B39"/>
    <mergeCell ref="A40:B40"/>
    <mergeCell ref="A42:B42"/>
    <mergeCell ref="A1:E1"/>
    <mergeCell ref="A2:E2"/>
    <mergeCell ref="A22:B22"/>
    <mergeCell ref="A43:B43"/>
    <mergeCell ref="A76:B76"/>
    <mergeCell ref="A75:B75"/>
    <mergeCell ref="A7:B7"/>
    <mergeCell ref="A16:B16"/>
    <mergeCell ref="A29:B29"/>
    <mergeCell ref="A11:B11"/>
    <mergeCell ref="A25:B25"/>
    <mergeCell ref="A28:B28"/>
    <mergeCell ref="A31:B31"/>
    <mergeCell ref="A32:B32"/>
    <mergeCell ref="A34:B34"/>
    <mergeCell ref="A35:B35"/>
    <mergeCell ref="A110:B110"/>
    <mergeCell ref="A111:B111"/>
    <mergeCell ref="A50:B50"/>
    <mergeCell ref="A53:B53"/>
    <mergeCell ref="A54:B54"/>
    <mergeCell ref="A89:B89"/>
    <mergeCell ref="A90:B90"/>
    <mergeCell ref="A109:B109"/>
    <mergeCell ref="A102:B10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7.140625" style="0" customWidth="1"/>
    <col min="2" max="2" width="16.28125" style="0" customWidth="1"/>
    <col min="3" max="3" width="33.140625" style="0" customWidth="1"/>
    <col min="4" max="4" width="40.421875" style="0" customWidth="1"/>
  </cols>
  <sheetData>
    <row r="1" spans="1:4" ht="15.75">
      <c r="A1" s="97" t="s">
        <v>21</v>
      </c>
      <c r="B1" s="97"/>
      <c r="C1" s="97"/>
      <c r="D1" s="97"/>
    </row>
    <row r="2" spans="1:4" ht="15.75">
      <c r="A2" s="98" t="s">
        <v>22</v>
      </c>
      <c r="B2" s="98"/>
      <c r="C2" s="98"/>
      <c r="D2" s="98"/>
    </row>
    <row r="3" spans="1:4" ht="15.75">
      <c r="A3" s="98" t="s">
        <v>75</v>
      </c>
      <c r="B3" s="98"/>
      <c r="C3" s="98"/>
      <c r="D3" s="98"/>
    </row>
    <row r="5" spans="1:4" ht="27" customHeight="1">
      <c r="A5" s="51" t="s">
        <v>28</v>
      </c>
      <c r="B5" s="52" t="s">
        <v>23</v>
      </c>
      <c r="C5" s="52" t="s">
        <v>24</v>
      </c>
      <c r="D5" s="52" t="s">
        <v>25</v>
      </c>
    </row>
    <row r="6" spans="1:4" s="60" customFormat="1" ht="25.5" customHeight="1">
      <c r="A6" s="105" t="s">
        <v>35</v>
      </c>
      <c r="B6" s="105"/>
      <c r="C6" s="105"/>
      <c r="D6" s="105"/>
    </row>
    <row r="7" spans="1:4" ht="15">
      <c r="A7" s="88" t="s">
        <v>76</v>
      </c>
      <c r="B7" s="44">
        <v>140000</v>
      </c>
      <c r="C7" s="49" t="s">
        <v>67</v>
      </c>
      <c r="D7" s="49" t="s">
        <v>31</v>
      </c>
    </row>
    <row r="8" spans="1:4" ht="15">
      <c r="A8" s="88" t="s">
        <v>76</v>
      </c>
      <c r="B8" s="44">
        <v>1000000</v>
      </c>
      <c r="C8" s="49" t="s">
        <v>83</v>
      </c>
      <c r="D8" s="49" t="s">
        <v>31</v>
      </c>
    </row>
    <row r="9" spans="1:4" ht="15">
      <c r="A9" s="88" t="s">
        <v>76</v>
      </c>
      <c r="B9" s="44">
        <v>305500</v>
      </c>
      <c r="C9" s="49" t="s">
        <v>82</v>
      </c>
      <c r="D9" s="49" t="s">
        <v>31</v>
      </c>
    </row>
    <row r="10" spans="1:4" ht="15">
      <c r="A10" s="88" t="s">
        <v>77</v>
      </c>
      <c r="B10" s="44">
        <v>140000</v>
      </c>
      <c r="C10" s="49" t="s">
        <v>67</v>
      </c>
      <c r="D10" s="49" t="s">
        <v>31</v>
      </c>
    </row>
    <row r="11" spans="1:4" ht="15">
      <c r="A11" s="88" t="s">
        <v>78</v>
      </c>
      <c r="B11" s="44">
        <v>200</v>
      </c>
      <c r="C11" s="49" t="s">
        <v>81</v>
      </c>
      <c r="D11" s="49" t="s">
        <v>31</v>
      </c>
    </row>
    <row r="12" spans="1:4" ht="15">
      <c r="A12" s="88" t="s">
        <v>79</v>
      </c>
      <c r="B12" s="44">
        <v>130000</v>
      </c>
      <c r="C12" s="49" t="s">
        <v>67</v>
      </c>
      <c r="D12" s="49" t="s">
        <v>31</v>
      </c>
    </row>
    <row r="13" spans="1:4" ht="15">
      <c r="A13" s="88" t="s">
        <v>80</v>
      </c>
      <c r="B13" s="44">
        <v>140000</v>
      </c>
      <c r="C13" s="49" t="s">
        <v>67</v>
      </c>
      <c r="D13" s="49" t="s">
        <v>31</v>
      </c>
    </row>
    <row r="14" spans="1:4" s="61" customFormat="1" ht="15">
      <c r="A14" s="54" t="s">
        <v>1</v>
      </c>
      <c r="B14" s="55">
        <f>SUM(B7:B13)</f>
        <v>1855700</v>
      </c>
      <c r="C14" s="121"/>
      <c r="D14" s="122"/>
    </row>
    <row r="15" spans="1:4" s="60" customFormat="1" ht="25.5" customHeight="1">
      <c r="A15" s="105" t="s">
        <v>32</v>
      </c>
      <c r="B15" s="105"/>
      <c r="C15" s="105"/>
      <c r="D15" s="105"/>
    </row>
    <row r="16" spans="1:4" ht="15">
      <c r="A16" s="46">
        <v>44712</v>
      </c>
      <c r="B16" s="44">
        <v>1819430.18</v>
      </c>
      <c r="C16" s="123" t="s">
        <v>30</v>
      </c>
      <c r="D16" s="124"/>
    </row>
    <row r="17" spans="1:4" s="61" customFormat="1" ht="15">
      <c r="A17" s="54" t="s">
        <v>1</v>
      </c>
      <c r="B17" s="55">
        <f>SUM(B16:B16)</f>
        <v>1819430.18</v>
      </c>
      <c r="C17" s="121"/>
      <c r="D17" s="122"/>
    </row>
    <row r="18" spans="1:4" s="62" customFormat="1" ht="15">
      <c r="A18" s="56" t="s">
        <v>33</v>
      </c>
      <c r="B18" s="57">
        <f>B14+B17</f>
        <v>3675130.1799999997</v>
      </c>
      <c r="C18" s="119"/>
      <c r="D18" s="120"/>
    </row>
  </sheetData>
  <sheetProtection/>
  <mergeCells count="9">
    <mergeCell ref="C18:D18"/>
    <mergeCell ref="A1:D1"/>
    <mergeCell ref="A2:D2"/>
    <mergeCell ref="A3:D3"/>
    <mergeCell ref="C14:D14"/>
    <mergeCell ref="A6:D6"/>
    <mergeCell ref="A15:D15"/>
    <mergeCell ref="C16:D16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="85" zoomScaleNormal="85" zoomScalePageLayoutView="0" workbookViewId="0" topLeftCell="A1">
      <selection activeCell="A4" sqref="A4"/>
    </sheetView>
  </sheetViews>
  <sheetFormatPr defaultColWidth="9.140625" defaultRowHeight="15"/>
  <cols>
    <col min="1" max="3" width="30.421875" style="0" customWidth="1"/>
    <col min="4" max="4" width="59.00390625" style="0" customWidth="1"/>
  </cols>
  <sheetData>
    <row r="1" spans="1:4" ht="15.75">
      <c r="A1" s="97" t="s">
        <v>44</v>
      </c>
      <c r="B1" s="97"/>
      <c r="C1" s="97"/>
      <c r="D1" s="97"/>
    </row>
    <row r="2" spans="1:4" ht="15.75">
      <c r="A2" s="98" t="s">
        <v>45</v>
      </c>
      <c r="B2" s="98"/>
      <c r="C2" s="98"/>
      <c r="D2" s="98"/>
    </row>
    <row r="3" spans="1:4" ht="15.75">
      <c r="A3" s="98" t="s">
        <v>75</v>
      </c>
      <c r="B3" s="98"/>
      <c r="C3" s="98"/>
      <c r="D3" s="98"/>
    </row>
    <row r="6" spans="1:4" ht="27" customHeight="1">
      <c r="A6" s="51" t="s">
        <v>28</v>
      </c>
      <c r="B6" s="52" t="s">
        <v>23</v>
      </c>
      <c r="C6" s="52" t="s">
        <v>24</v>
      </c>
      <c r="D6" s="52" t="s">
        <v>25</v>
      </c>
    </row>
    <row r="7" spans="1:4" s="60" customFormat="1" ht="25.5" customHeight="1">
      <c r="A7" s="105" t="s">
        <v>46</v>
      </c>
      <c r="B7" s="105"/>
      <c r="C7" s="105"/>
      <c r="D7" s="105"/>
    </row>
    <row r="8" spans="1:4" ht="19.5" customHeight="1">
      <c r="A8" s="77"/>
      <c r="B8" s="44"/>
      <c r="C8" s="49"/>
      <c r="D8" s="47"/>
    </row>
    <row r="9" spans="1:4" ht="15">
      <c r="A9" s="54" t="s">
        <v>1</v>
      </c>
      <c r="B9" s="55">
        <f>SUM(B8:B8)</f>
        <v>0</v>
      </c>
      <c r="C9" s="121"/>
      <c r="D9" s="122"/>
    </row>
  </sheetData>
  <sheetProtection/>
  <mergeCells count="5">
    <mergeCell ref="A1:D1"/>
    <mergeCell ref="A2:D2"/>
    <mergeCell ref="A3:D3"/>
    <mergeCell ref="A7:D7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2022-06-06T11:30:12Z</dcterms:modified>
  <cp:category/>
  <cp:version/>
  <cp:contentType/>
  <cp:contentStatus/>
</cp:coreProperties>
</file>