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tabRatio="779" activeTab="0"/>
  </bookViews>
  <sheets>
    <sheet name="Отчет" sheetId="1" r:id="rId1"/>
    <sheet name="Расходы" sheetId="2" r:id="rId2"/>
    <sheet name="Приход Robokassa " sheetId="3" r:id="rId3"/>
    <sheet name="Приход ПАО ВТБ" sheetId="4" r:id="rId4"/>
    <sheet name="Поступление имущества" sheetId="5" r:id="rId5"/>
  </sheets>
  <definedNames/>
  <calcPr fullCalcOnLoad="1" refMode="R1C1"/>
</workbook>
</file>

<file path=xl/sharedStrings.xml><?xml version="1.0" encoding="utf-8"?>
<sst xmlns="http://schemas.openxmlformats.org/spreadsheetml/2006/main" count="536" uniqueCount="264">
  <si>
    <t>Дата перечисления</t>
  </si>
  <si>
    <t>ИТОГО</t>
  </si>
  <si>
    <t>Комиссия банка</t>
  </si>
  <si>
    <t>1. Расходы на благотворительную помощь</t>
  </si>
  <si>
    <t>Дата платежа</t>
  </si>
  <si>
    <t>Отчет о полученных пожертвованиях и произведенных расходах</t>
  </si>
  <si>
    <t>Административно-хозяйственные расходы</t>
  </si>
  <si>
    <t>в т.ч. долгосрочные проекты</t>
  </si>
  <si>
    <t>На расчетный счет Фонда в ПАО "ВТБ"</t>
  </si>
  <si>
    <t>2</t>
  </si>
  <si>
    <t>1</t>
  </si>
  <si>
    <t>2.1</t>
  </si>
  <si>
    <t>2.2</t>
  </si>
  <si>
    <t>3</t>
  </si>
  <si>
    <t>3.1</t>
  </si>
  <si>
    <t>3.2</t>
  </si>
  <si>
    <t>4</t>
  </si>
  <si>
    <t>4.1</t>
  </si>
  <si>
    <t>Расходы ВСЕГО</t>
  </si>
  <si>
    <t>через платёжную систему Robokassa</t>
  </si>
  <si>
    <t>Пожертвования на сайте www.encorecharity.ru</t>
  </si>
  <si>
    <t>Поступления на расчетный счет Фонда</t>
  </si>
  <si>
    <t>в ПАО "ВТБ"</t>
  </si>
  <si>
    <t>Сумма, руб.</t>
  </si>
  <si>
    <t>Благотворитель</t>
  </si>
  <si>
    <t>Назначение</t>
  </si>
  <si>
    <t>ИТОГО по программе:</t>
  </si>
  <si>
    <t>2. Административно-хозяйственные расходы (содержание аппарата управления Фонда)</t>
  </si>
  <si>
    <t>Дата поступления</t>
  </si>
  <si>
    <t>Назначение платежа</t>
  </si>
  <si>
    <t>Проценты по банковскому счету</t>
  </si>
  <si>
    <t>Благотворительное пожертвование</t>
  </si>
  <si>
    <t>2. Прочие поступления и благотворительные пожертвования</t>
  </si>
  <si>
    <t>Приход ВСЕГО</t>
  </si>
  <si>
    <t>Через платежную систему Robokassa на сайте www.encorecharity.ru</t>
  </si>
  <si>
    <t>1. Благотворительные пожертвования от физических и юридических лиц</t>
  </si>
  <si>
    <t>voroninaolga</t>
  </si>
  <si>
    <t>Дата зачисления 
на р/с в ПАО ВТБ</t>
  </si>
  <si>
    <t>Детализация произведенных расходов Фонда</t>
  </si>
  <si>
    <t>1.1. Программа "В первую очередь"</t>
  </si>
  <si>
    <t>Программа "В первую очередь"</t>
  </si>
  <si>
    <t>dkirillov65</t>
  </si>
  <si>
    <t>3.3</t>
  </si>
  <si>
    <t>3.4</t>
  </si>
  <si>
    <t>Программа "Общее дело"</t>
  </si>
  <si>
    <t>Оплата канцтоваров</t>
  </si>
  <si>
    <t>zavada90</t>
  </si>
  <si>
    <t>ИТОГО Зачислено на р/с за вычетом комиссии оператора</t>
  </si>
  <si>
    <t>al.al.shulga</t>
  </si>
  <si>
    <t xml:space="preserve">Программа "Исполни заветное желание" </t>
  </si>
  <si>
    <t xml:space="preserve">Поступления имущества от дарителей  </t>
  </si>
  <si>
    <t>в Фонд</t>
  </si>
  <si>
    <t>1. Благотворительные пожертвования в виде имущества  от физических и юридических лиц</t>
  </si>
  <si>
    <t>2.3</t>
  </si>
  <si>
    <t>Пожертвования в виде имущества</t>
  </si>
  <si>
    <t>yanikalavskaya</t>
  </si>
  <si>
    <t>irina-zhukova1</t>
  </si>
  <si>
    <t>annanushka</t>
  </si>
  <si>
    <t>Rich_olga</t>
  </si>
  <si>
    <t>veiso</t>
  </si>
  <si>
    <t>ИРИНА М***</t>
  </si>
  <si>
    <t>valeryhse</t>
  </si>
  <si>
    <t>m_tatischeva</t>
  </si>
  <si>
    <t>asta.mona</t>
  </si>
  <si>
    <t>Mar1979</t>
  </si>
  <si>
    <t>Assorowa.13c</t>
  </si>
  <si>
    <t>solokatarina</t>
  </si>
  <si>
    <t>navoi2013</t>
  </si>
  <si>
    <t>vnn2005</t>
  </si>
  <si>
    <t>Stringer82</t>
  </si>
  <si>
    <t>Oolgaga</t>
  </si>
  <si>
    <t>vika.artamonova.2020</t>
  </si>
  <si>
    <t>lesly_</t>
  </si>
  <si>
    <t>ИТОГО Ожидается зачисление на р/с за вычетом комиссии оператора (2,7%)</t>
  </si>
  <si>
    <t>1.2. Программа "Супергерои"</t>
  </si>
  <si>
    <t>1.3. Программа "Общее дело"</t>
  </si>
  <si>
    <t>1.4. Программа  "Исполни заветное желание"</t>
  </si>
  <si>
    <t>3.5</t>
  </si>
  <si>
    <t>Программа "Супергерои"</t>
  </si>
  <si>
    <t>m_port82</t>
  </si>
  <si>
    <t>0308-83</t>
  </si>
  <si>
    <t>olya17052005</t>
  </si>
  <si>
    <t>Nadyano</t>
  </si>
  <si>
    <t>Kira-krutova</t>
  </si>
  <si>
    <t>masha.kogan</t>
  </si>
  <si>
    <t>ООО ЭЛ***</t>
  </si>
  <si>
    <t>sveta1717</t>
  </si>
  <si>
    <t>shapranulya</t>
  </si>
  <si>
    <t>contact</t>
  </si>
  <si>
    <t>Ntdavydova</t>
  </si>
  <si>
    <t>Vorobevajul</t>
  </si>
  <si>
    <t>malnatskayadasha</t>
  </si>
  <si>
    <t>n.afo</t>
  </si>
  <si>
    <t>str-valeriya</t>
  </si>
  <si>
    <t>litla3</t>
  </si>
  <si>
    <t>Yulia611</t>
  </si>
  <si>
    <t>lady_katrin</t>
  </si>
  <si>
    <t>Dzuk</t>
  </si>
  <si>
    <t>Maltsevayu1985</t>
  </si>
  <si>
    <t>14aleksandra0285</t>
  </si>
  <si>
    <t>tanuha_99</t>
  </si>
  <si>
    <t>a.talickaya</t>
  </si>
  <si>
    <t>polyanchik2008</t>
  </si>
  <si>
    <t>Bitex_n</t>
  </si>
  <si>
    <t>Gusarova1708</t>
  </si>
  <si>
    <t>anastasya_o</t>
  </si>
  <si>
    <t>anjeldee</t>
  </si>
  <si>
    <t>ellakst</t>
  </si>
  <si>
    <t>ella.ostraya</t>
  </si>
  <si>
    <t>katrina.zinchenko</t>
  </si>
  <si>
    <t>Polinacool</t>
  </si>
  <si>
    <t>ryabova15</t>
  </si>
  <si>
    <t>mkad1809</t>
  </si>
  <si>
    <t>aleksandra.petukhova</t>
  </si>
  <si>
    <t>lilusa2000</t>
  </si>
  <si>
    <t>Asanova.oxana</t>
  </si>
  <si>
    <t>nattybler777</t>
  </si>
  <si>
    <t>Alex.1.1.16</t>
  </si>
  <si>
    <t>Daria</t>
  </si>
  <si>
    <t>Подарок от друзей фонда для деток-именинников, которые проходят лечение в онкоцентре им. Дмитрия Рогачева</t>
  </si>
  <si>
    <t>частное лицо</t>
  </si>
  <si>
    <t xml:space="preserve"> за Февраль 2021 года</t>
  </si>
  <si>
    <t>Остаток средств на 01.02.2021</t>
  </si>
  <si>
    <t>Общая сумма поступлений за февраль 2021г.</t>
  </si>
  <si>
    <t>Произведенные расходы за февраль 2021г.</t>
  </si>
  <si>
    <t>Остаток средств на 28.02.2021</t>
  </si>
  <si>
    <t>за Февраль 2021 года</t>
  </si>
  <si>
    <t>ok.bukhgalter</t>
  </si>
  <si>
    <t>nvm07</t>
  </si>
  <si>
    <t>zaporozhtseva</t>
  </si>
  <si>
    <t>samtymen</t>
  </si>
  <si>
    <t>Oksana-priboi</t>
  </si>
  <si>
    <t>alex_kisilewski</t>
  </si>
  <si>
    <t>lili-darvai</t>
  </si>
  <si>
    <t>stanislav</t>
  </si>
  <si>
    <t>polukrovka.loki</t>
  </si>
  <si>
    <t>jesusplastic</t>
  </si>
  <si>
    <t>lililok</t>
  </si>
  <si>
    <t>cobarudo</t>
  </si>
  <si>
    <t>pankina.lilly</t>
  </si>
  <si>
    <t>valieva.luiza</t>
  </si>
  <si>
    <t>olga</t>
  </si>
  <si>
    <t>mariam-sp</t>
  </si>
  <si>
    <t>angelika.kreatovo</t>
  </si>
  <si>
    <t>Sofia.fam</t>
  </si>
  <si>
    <t>pumkiej</t>
  </si>
  <si>
    <t>me52</t>
  </si>
  <si>
    <t>malnatskayad</t>
  </si>
  <si>
    <t>Ivoryoga</t>
  </si>
  <si>
    <t>a.garun</t>
  </si>
  <si>
    <t>milosserdnaya</t>
  </si>
  <si>
    <t>Natalia_soldatova777</t>
  </si>
  <si>
    <t>professionals-30</t>
  </si>
  <si>
    <t>tev-karina</t>
  </si>
  <si>
    <t>nmur30</t>
  </si>
  <si>
    <t>Tantan3</t>
  </si>
  <si>
    <t>Marina_safina</t>
  </si>
  <si>
    <t>iov118</t>
  </si>
  <si>
    <t>Pogoda.ma</t>
  </si>
  <si>
    <t>katezhirova</t>
  </si>
  <si>
    <t>polorotovaolga</t>
  </si>
  <si>
    <t>Angelochek_sh</t>
  </si>
  <si>
    <t>chuprinat</t>
  </si>
  <si>
    <t>angela1234588</t>
  </si>
  <si>
    <t>aakadochnikova</t>
  </si>
  <si>
    <t>Peleshanko18</t>
  </si>
  <si>
    <t>nuna.yumaeva</t>
  </si>
  <si>
    <t>tatanaalehina5840</t>
  </si>
  <si>
    <t>kurisha1985</t>
  </si>
  <si>
    <t>elena.985.garshina</t>
  </si>
  <si>
    <t>ev.alex</t>
  </si>
  <si>
    <t>mordasovaaa</t>
  </si>
  <si>
    <t>zubova.anna.85</t>
  </si>
  <si>
    <t>lada.pegasheva</t>
  </si>
  <si>
    <t>beeka</t>
  </si>
  <si>
    <t>irina050477</t>
  </si>
  <si>
    <t>tihomirova_ann</t>
  </si>
  <si>
    <t>Beyond_the_limit</t>
  </si>
  <si>
    <t>losoka07</t>
  </si>
  <si>
    <t>Kolchevskayaev</t>
  </si>
  <si>
    <t>vika.wampir</t>
  </si>
  <si>
    <t>castello11</t>
  </si>
  <si>
    <t>caterina.kape.11</t>
  </si>
  <si>
    <t>starfiesta</t>
  </si>
  <si>
    <t>nizamievadarina</t>
  </si>
  <si>
    <t>annabalueva</t>
  </si>
  <si>
    <t>ekklesiast777</t>
  </si>
  <si>
    <t>cool.cool-filimon2012</t>
  </si>
  <si>
    <t>Yyy</t>
  </si>
  <si>
    <t>Margaritaae148</t>
  </si>
  <si>
    <t>Olay_2002</t>
  </si>
  <si>
    <t>Ale-murasheva</t>
  </si>
  <si>
    <t>Ivaniozzz88</t>
  </si>
  <si>
    <t>cooliuda</t>
  </si>
  <si>
    <t>sokoritto</t>
  </si>
  <si>
    <t>Lizuni4ka</t>
  </si>
  <si>
    <t>lusi10</t>
  </si>
  <si>
    <t>bab_ev</t>
  </si>
  <si>
    <t>t.nizovkina</t>
  </si>
  <si>
    <t>tchekmareva.ekat</t>
  </si>
  <si>
    <t>glazova.natka</t>
  </si>
  <si>
    <t>sudakov35</t>
  </si>
  <si>
    <t>bmvsnowstorm</t>
  </si>
  <si>
    <t>alenatattoo9</t>
  </si>
  <si>
    <t>qweentatochka</t>
  </si>
  <si>
    <t>irochka.pozdeeva</t>
  </si>
  <si>
    <t>vikagolub05</t>
  </si>
  <si>
    <t>sanek294a</t>
  </si>
  <si>
    <t>Oduragina</t>
  </si>
  <si>
    <t>DmitrievVN54</t>
  </si>
  <si>
    <t>gracheva9595</t>
  </si>
  <si>
    <t>alanat</t>
  </si>
  <si>
    <t>galina.nikiforova.2016</t>
  </si>
  <si>
    <t>mv.nevzorova</t>
  </si>
  <si>
    <t>Lana26.she</t>
  </si>
  <si>
    <t>elena.babukina</t>
  </si>
  <si>
    <t>yanabuss</t>
  </si>
  <si>
    <t>suslin.84</t>
  </si>
  <si>
    <t>musina35</t>
  </si>
  <si>
    <t>nolya_85</t>
  </si>
  <si>
    <t>poletaevanatali</t>
  </si>
  <si>
    <t>abrun00</t>
  </si>
  <si>
    <t>Agyrievav</t>
  </si>
  <si>
    <t>Artkvas</t>
  </si>
  <si>
    <t>shitovaolg</t>
  </si>
  <si>
    <t>Kleon-1986</t>
  </si>
  <si>
    <t>olga.falounina</t>
  </si>
  <si>
    <t>i-mirtova</t>
  </si>
  <si>
    <t>olusik86</t>
  </si>
  <si>
    <t>Alice-of-chains</t>
  </si>
  <si>
    <t>за ФЕВРАЛЬ 2021 года</t>
  </si>
  <si>
    <t>08.02.2021</t>
  </si>
  <si>
    <t>09.02.2021</t>
  </si>
  <si>
    <t>17.02.2021</t>
  </si>
  <si>
    <t>18.02.2021</t>
  </si>
  <si>
    <t>19.02.2021</t>
  </si>
  <si>
    <t>20.02.2021</t>
  </si>
  <si>
    <t>24.02.2021</t>
  </si>
  <si>
    <t>ООО РЕМ***</t>
  </si>
  <si>
    <t>ООО СВЭ***</t>
  </si>
  <si>
    <t>ОЛЬГА Н***</t>
  </si>
  <si>
    <t>ООО КОМ***</t>
  </si>
  <si>
    <t>БФ ЮЛИИ КИР***</t>
  </si>
  <si>
    <t>НАТАЛИЯ Д***</t>
  </si>
  <si>
    <t>ООО ТД П***</t>
  </si>
  <si>
    <t>ЛИДИЯ Г***</t>
  </si>
  <si>
    <t>ЕЛЕНА Б***</t>
  </si>
  <si>
    <t>АННА К***</t>
  </si>
  <si>
    <t>АЛЕКСАНДР Щ***</t>
  </si>
  <si>
    <t>ГАЛИНА З***</t>
  </si>
  <si>
    <t>Подарки от друзей фонда для деток-именинников, которые проходят лечение в онкоцентре им. Дмитрия Рогачева</t>
  </si>
  <si>
    <t xml:space="preserve"> за ФЕВРАЛЬ 2021 года</t>
  </si>
  <si>
    <t>Оплата ИП Носиков Вадим Петрович за материалы для челюстно-лицевой реконструкции для Каширец Денис</t>
  </si>
  <si>
    <t>Оплата ИП Носиков Вадим Петрович за материалы для челюстно-лицевой реконструкции для Ангелины Панкиной</t>
  </si>
  <si>
    <t>Оплата ФГБУ "НМИЦ ДГОИ ИМ. ДМИТРИЯ РОГАЧЕВА" МИНЗДРАВА РОССИИ за лечение Соколовой Любови</t>
  </si>
  <si>
    <t>Аренда офиса, коммунальные платежи март 2021</t>
  </si>
  <si>
    <t>Аренда офиса, коммунальные платежи февраль 2021</t>
  </si>
  <si>
    <t>Услуги связи</t>
  </si>
  <si>
    <t>Налоги и взносы с ФОТ за январь 2021 г.</t>
  </si>
  <si>
    <t>Подарки от друзей фонда для деток-именинников, которые проходят лечение в онкоцентре им. Дмитрия Рогачева , 7 человек</t>
  </si>
  <si>
    <t xml:space="preserve">Продуктовые наборы для подопечных Фонда из дома-интерната для пожилых @mytdominternat </t>
  </si>
  <si>
    <t xml:space="preserve">Оплата ООО "МИНКАР" за специальную обувь  для подопечных Фонда из дома-интерната для пожилых @mytdominternat </t>
  </si>
  <si>
    <t>Оплата труда сотрудников (координирование и развитие Фонда, 3 сотрудников) за январь 2021 г.</t>
  </si>
  <si>
    <t>Оплата труда сотрудников (координирование и развитие Фонда, 3 сотрудников) за февраль 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</si>
</sst>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  <numFmt numFmtId="172" formatCode="0.000"/>
    <numFmt numFmtId="173" formatCode="[$-419]mmmm\ yyyy;@"/>
    <numFmt numFmtId="174" formatCode="#,##0.00&quot;р.&quot;"/>
    <numFmt numFmtId="175" formatCode="[$$-409]#,##0.00"/>
    <numFmt numFmtId="176" formatCode="_-* #,##0.00\ [$€-1]_-;\-* #,##0.00\ [$€-1]_-;_-* &quot;-&quot;??\ [$€-1]_-;_-@_-"/>
    <numFmt numFmtId="177" formatCode="_-[$€-2]\ * #,##0.00_-;\-[$€-2]\ * #,##0.00_-;_-[$€-2]\ * &quot;-&quot;??_-;_-@_-"/>
    <numFmt numFmtId="178" formatCode="#,##0.00\ &quot;₽&quot;"/>
    <numFmt numFmtId="179" formatCode="#,##0.00\ [$€-408]"/>
    <numFmt numFmtId="180" formatCode="[$€-2]\ #,##0.00"/>
    <numFmt numFmtId="181" formatCode="[$$-C09]#,##0.00"/>
    <numFmt numFmtId="182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i/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Arial"/>
      <family val="2"/>
    </font>
    <font>
      <b/>
      <i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i/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Arial"/>
      <family val="2"/>
    </font>
    <font>
      <b/>
      <i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52" fillId="0" borderId="0" xfId="0" applyFont="1" applyBorder="1" applyAlignment="1">
      <alignment/>
    </xf>
    <xf numFmtId="0" fontId="42" fillId="33" borderId="0" xfId="0" applyFont="1" applyFill="1" applyAlignment="1">
      <alignment/>
    </xf>
    <xf numFmtId="0" fontId="53" fillId="0" borderId="10" xfId="0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0" fillId="33" borderId="0" xfId="0" applyNumberFormat="1" applyFill="1" applyBorder="1" applyAlignment="1">
      <alignment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/>
    </xf>
    <xf numFmtId="174" fontId="2" fillId="2" borderId="11" xfId="0" applyNumberFormat="1" applyFont="1" applyFill="1" applyBorder="1" applyAlignment="1" applyProtection="1">
      <alignment horizontal="right"/>
      <protection/>
    </xf>
    <xf numFmtId="14" fontId="52" fillId="0" borderId="0" xfId="0" applyNumberFormat="1" applyFont="1" applyFill="1" applyBorder="1" applyAlignment="1">
      <alignment horizontal="center" vertical="center"/>
    </xf>
    <xf numFmtId="14" fontId="52" fillId="0" borderId="0" xfId="0" applyNumberFormat="1" applyFont="1" applyFill="1" applyBorder="1" applyAlignment="1">
      <alignment horizontal="center" vertical="center" wrapText="1"/>
    </xf>
    <xf numFmtId="43" fontId="52" fillId="0" borderId="0" xfId="0" applyNumberFormat="1" applyFont="1" applyFill="1" applyBorder="1" applyAlignment="1">
      <alignment horizontal="center" vertical="center"/>
    </xf>
    <xf numFmtId="174" fontId="2" fillId="7" borderId="11" xfId="0" applyNumberFormat="1" applyFont="1" applyFill="1" applyBorder="1" applyAlignment="1" applyProtection="1">
      <alignment horizontal="right" vertical="center"/>
      <protection/>
    </xf>
    <xf numFmtId="174" fontId="3" fillId="2" borderId="11" xfId="0" applyNumberFormat="1" applyFont="1" applyFill="1" applyBorder="1" applyAlignment="1" applyProtection="1">
      <alignment horizontal="right" vertical="center"/>
      <protection/>
    </xf>
    <xf numFmtId="174" fontId="4" fillId="2" borderId="11" xfId="0" applyNumberFormat="1" applyFont="1" applyFill="1" applyBorder="1" applyAlignment="1" applyProtection="1">
      <alignment horizontal="right"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174" fontId="2" fillId="7" borderId="11" xfId="0" applyNumberFormat="1" applyFont="1" applyFill="1" applyBorder="1" applyAlignment="1" applyProtection="1">
      <alignment horizontal="right"/>
      <protection/>
    </xf>
    <xf numFmtId="0" fontId="4" fillId="2" borderId="13" xfId="0" applyFont="1" applyFill="1" applyBorder="1" applyAlignment="1" applyProtection="1">
      <alignment vertical="center"/>
      <protection/>
    </xf>
    <xf numFmtId="174" fontId="4" fillId="2" borderId="11" xfId="0" applyNumberFormat="1" applyFont="1" applyFill="1" applyBorder="1" applyAlignment="1" applyProtection="1">
      <alignment vertical="center"/>
      <protection/>
    </xf>
    <xf numFmtId="0" fontId="3" fillId="2" borderId="13" xfId="0" applyFont="1" applyFill="1" applyBorder="1" applyAlignment="1" applyProtection="1">
      <alignment vertical="center"/>
      <protection/>
    </xf>
    <xf numFmtId="174" fontId="3" fillId="2" borderId="11" xfId="0" applyNumberFormat="1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4" fontId="52" fillId="0" borderId="0" xfId="0" applyNumberFormat="1" applyFont="1" applyFill="1" applyAlignment="1" applyProtection="1">
      <alignment horizontal="center" vertical="center"/>
      <protection/>
    </xf>
    <xf numFmtId="174" fontId="52" fillId="0" borderId="0" xfId="0" applyNumberFormat="1" applyFont="1" applyFill="1" applyAlignment="1" applyProtection="1">
      <alignment horizontal="center"/>
      <protection/>
    </xf>
    <xf numFmtId="0" fontId="3" fillId="7" borderId="12" xfId="0" applyFont="1" applyFill="1" applyBorder="1" applyAlignment="1" applyProtection="1">
      <alignment horizontal="left" vertical="center"/>
      <protection/>
    </xf>
    <xf numFmtId="4" fontId="52" fillId="7" borderId="13" xfId="0" applyNumberFormat="1" applyFont="1" applyFill="1" applyBorder="1" applyAlignment="1" applyProtection="1">
      <alignment horizontal="center" vertical="center"/>
      <protection/>
    </xf>
    <xf numFmtId="4" fontId="52" fillId="0" borderId="0" xfId="0" applyNumberFormat="1" applyFont="1" applyBorder="1" applyAlignment="1">
      <alignment/>
    </xf>
    <xf numFmtId="49" fontId="3" fillId="7" borderId="11" xfId="0" applyNumberFormat="1" applyFont="1" applyFill="1" applyBorder="1" applyAlignment="1" applyProtection="1">
      <alignment horizontal="right"/>
      <protection/>
    </xf>
    <xf numFmtId="17" fontId="54" fillId="0" borderId="14" xfId="0" applyNumberFormat="1" applyFont="1" applyFill="1" applyBorder="1" applyAlignment="1">
      <alignment/>
    </xf>
    <xf numFmtId="17" fontId="54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 vertical="center" wrapText="1"/>
    </xf>
    <xf numFmtId="43" fontId="0" fillId="0" borderId="16" xfId="0" applyNumberFormat="1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17" fontId="4" fillId="2" borderId="12" xfId="0" applyNumberFormat="1" applyFont="1" applyFill="1" applyBorder="1" applyAlignment="1" applyProtection="1">
      <alignment vertical="center"/>
      <protection/>
    </xf>
    <xf numFmtId="173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4" fontId="52" fillId="2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174" fontId="56" fillId="7" borderId="11" xfId="0" applyNumberFormat="1" applyFont="1" applyFill="1" applyBorder="1" applyAlignment="1" applyProtection="1">
      <alignment horizontal="right"/>
      <protection/>
    </xf>
    <xf numFmtId="0" fontId="57" fillId="2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14" fontId="58" fillId="2" borderId="10" xfId="0" applyNumberFormat="1" applyFont="1" applyFill="1" applyBorder="1" applyAlignment="1">
      <alignment horizontal="center" vertical="center"/>
    </xf>
    <xf numFmtId="4" fontId="58" fillId="2" borderId="10" xfId="0" applyNumberFormat="1" applyFont="1" applyFill="1" applyBorder="1" applyAlignment="1">
      <alignment horizontal="center" vertical="top" wrapText="1"/>
    </xf>
    <xf numFmtId="4" fontId="58" fillId="2" borderId="13" xfId="0" applyNumberFormat="1" applyFont="1" applyFill="1" applyBorder="1" applyAlignment="1" applyProtection="1">
      <alignment horizontal="center" vertical="center"/>
      <protection/>
    </xf>
    <xf numFmtId="0" fontId="59" fillId="2" borderId="11" xfId="0" applyFont="1" applyFill="1" applyBorder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55" fillId="33" borderId="10" xfId="0" applyNumberFormat="1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9" fillId="2" borderId="13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7" borderId="12" xfId="0" applyFont="1" applyFill="1" applyBorder="1" applyAlignment="1" applyProtection="1">
      <alignment horizontal="left" vertical="center"/>
      <protection/>
    </xf>
    <xf numFmtId="0" fontId="2" fillId="7" borderId="13" xfId="0" applyFont="1" applyFill="1" applyBorder="1" applyAlignment="1" applyProtection="1">
      <alignment horizontal="left" vertical="center"/>
      <protection/>
    </xf>
    <xf numFmtId="17" fontId="62" fillId="0" borderId="14" xfId="0" applyNumberFormat="1" applyFont="1" applyFill="1" applyBorder="1" applyAlignment="1">
      <alignment horizontal="center"/>
    </xf>
    <xf numFmtId="17" fontId="62" fillId="0" borderId="15" xfId="0" applyNumberFormat="1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left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3" fillId="2" borderId="13" xfId="0" applyFont="1" applyFill="1" applyBorder="1" applyAlignment="1" applyProtection="1">
      <alignment horizontal="left" vertical="center"/>
      <protection/>
    </xf>
    <xf numFmtId="17" fontId="62" fillId="0" borderId="15" xfId="0" applyNumberFormat="1" applyFont="1" applyFill="1" applyBorder="1" applyAlignment="1">
      <alignment horizontal="center" vertical="center"/>
    </xf>
    <xf numFmtId="17" fontId="58" fillId="2" borderId="12" xfId="0" applyNumberFormat="1" applyFont="1" applyFill="1" applyBorder="1" applyAlignment="1">
      <alignment horizontal="left" vertical="center"/>
    </xf>
    <xf numFmtId="17" fontId="58" fillId="2" borderId="13" xfId="0" applyNumberFormat="1" applyFont="1" applyFill="1" applyBorder="1" applyAlignment="1">
      <alignment horizontal="left" vertical="center"/>
    </xf>
    <xf numFmtId="17" fontId="58" fillId="2" borderId="11" xfId="0" applyNumberFormat="1" applyFont="1" applyFill="1" applyBorder="1" applyAlignment="1">
      <alignment horizontal="left" vertical="center"/>
    </xf>
    <xf numFmtId="17" fontId="58" fillId="2" borderId="12" xfId="0" applyNumberFormat="1" applyFont="1" applyFill="1" applyBorder="1" applyAlignment="1">
      <alignment horizontal="left" vertical="center" wrapText="1"/>
    </xf>
    <xf numFmtId="17" fontId="58" fillId="2" borderId="13" xfId="0" applyNumberFormat="1" applyFont="1" applyFill="1" applyBorder="1" applyAlignment="1">
      <alignment horizontal="left" vertical="center" wrapText="1"/>
    </xf>
    <xf numFmtId="17" fontId="58" fillId="2" borderId="11" xfId="0" applyNumberFormat="1" applyFont="1" applyFill="1" applyBorder="1" applyAlignment="1">
      <alignment horizontal="left" vertical="center" wrapText="1"/>
    </xf>
    <xf numFmtId="17" fontId="63" fillId="2" borderId="12" xfId="0" applyNumberFormat="1" applyFont="1" applyFill="1" applyBorder="1" applyAlignment="1">
      <alignment horizontal="left" vertical="center"/>
    </xf>
    <xf numFmtId="17" fontId="63" fillId="2" borderId="13" xfId="0" applyNumberFormat="1" applyFont="1" applyFill="1" applyBorder="1" applyAlignment="1">
      <alignment horizontal="left" vertical="center"/>
    </xf>
    <xf numFmtId="17" fontId="63" fillId="2" borderId="11" xfId="0" applyNumberFormat="1" applyFont="1" applyFill="1" applyBorder="1" applyAlignment="1">
      <alignment horizontal="left" vertical="center"/>
    </xf>
    <xf numFmtId="17" fontId="62" fillId="0" borderId="0" xfId="0" applyNumberFormat="1" applyFont="1" applyFill="1" applyBorder="1" applyAlignment="1">
      <alignment horizontal="center"/>
    </xf>
    <xf numFmtId="0" fontId="58" fillId="2" borderId="12" xfId="0" applyFont="1" applyFill="1" applyBorder="1" applyAlignment="1" applyProtection="1">
      <alignment horizontal="left" vertical="center" wrapText="1"/>
      <protection/>
    </xf>
    <xf numFmtId="0" fontId="58" fillId="2" borderId="13" xfId="0" applyFont="1" applyFill="1" applyBorder="1" applyAlignment="1" applyProtection="1">
      <alignment horizontal="left" vertical="center" wrapText="1"/>
      <protection/>
    </xf>
    <xf numFmtId="0" fontId="59" fillId="2" borderId="12" xfId="0" applyFont="1" applyFill="1" applyBorder="1" applyAlignment="1">
      <alignment horizontal="left"/>
    </xf>
    <xf numFmtId="0" fontId="59" fillId="2" borderId="11" xfId="0" applyFont="1" applyFill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55" fillId="0" borderId="11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L21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.140625" style="18" customWidth="1"/>
    <col min="2" max="2" width="18.57421875" style="1" customWidth="1"/>
    <col min="3" max="3" width="54.421875" style="1" customWidth="1"/>
    <col min="4" max="4" width="19.140625" style="1" customWidth="1"/>
    <col min="5" max="5" width="34.7109375" style="11" customWidth="1"/>
    <col min="6" max="16384" width="9.140625" style="1" customWidth="1"/>
  </cols>
  <sheetData>
    <row r="1" spans="1:6" s="12" customFormat="1" ht="20.25">
      <c r="A1" s="72" t="s">
        <v>5</v>
      </c>
      <c r="B1" s="72"/>
      <c r="C1" s="72"/>
      <c r="D1" s="72"/>
      <c r="E1" s="39"/>
      <c r="F1" s="39"/>
    </row>
    <row r="2" spans="1:6" ht="20.25">
      <c r="A2" s="73" t="s">
        <v>121</v>
      </c>
      <c r="B2" s="73"/>
      <c r="C2" s="73"/>
      <c r="D2" s="73"/>
      <c r="E2" s="40"/>
      <c r="F2" s="40"/>
    </row>
    <row r="3" spans="1:5" s="7" customFormat="1" ht="15">
      <c r="A3" s="16"/>
      <c r="B3" s="6"/>
      <c r="C3" s="41"/>
      <c r="D3" s="42"/>
      <c r="E3" s="8"/>
    </row>
    <row r="4" spans="1:6" s="13" customFormat="1" ht="15" customHeight="1">
      <c r="A4" s="19" t="s">
        <v>10</v>
      </c>
      <c r="B4" s="74" t="s">
        <v>122</v>
      </c>
      <c r="C4" s="75"/>
      <c r="D4" s="19">
        <v>27046709.52</v>
      </c>
      <c r="F4" s="14"/>
    </row>
    <row r="5" spans="1:64" s="7" customFormat="1" ht="15">
      <c r="A5" s="16"/>
      <c r="B5" s="20"/>
      <c r="C5" s="21"/>
      <c r="D5" s="22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4" s="13" customFormat="1" ht="15" customHeight="1">
      <c r="A6" s="23" t="s">
        <v>9</v>
      </c>
      <c r="B6" s="70" t="s">
        <v>123</v>
      </c>
      <c r="C6" s="71"/>
      <c r="D6" s="23">
        <f>SUM(D7:D9)</f>
        <v>11961316.919</v>
      </c>
    </row>
    <row r="7" spans="1:4" s="13" customFormat="1" ht="15" customHeight="1">
      <c r="A7" s="24" t="s">
        <v>11</v>
      </c>
      <c r="B7" s="76" t="s">
        <v>34</v>
      </c>
      <c r="C7" s="77"/>
      <c r="D7" s="24">
        <f>'Приход Robokassa '!C200</f>
        <v>569082.699</v>
      </c>
    </row>
    <row r="8" spans="1:4" s="13" customFormat="1" ht="15" customHeight="1">
      <c r="A8" s="24" t="s">
        <v>12</v>
      </c>
      <c r="B8" s="26" t="s">
        <v>8</v>
      </c>
      <c r="C8" s="26"/>
      <c r="D8" s="24">
        <f>'Приход ПАО ВТБ'!B26</f>
        <v>11371234.22</v>
      </c>
    </row>
    <row r="9" spans="1:4" s="13" customFormat="1" ht="15" customHeight="1">
      <c r="A9" s="24" t="s">
        <v>53</v>
      </c>
      <c r="B9" s="26" t="s">
        <v>54</v>
      </c>
      <c r="C9" s="26"/>
      <c r="D9" s="24">
        <f>'Поступление имущества'!B14</f>
        <v>21000</v>
      </c>
    </row>
    <row r="10" spans="1:4" s="13" customFormat="1" ht="15" customHeight="1">
      <c r="A10" s="27" t="s">
        <v>13</v>
      </c>
      <c r="B10" s="70" t="s">
        <v>124</v>
      </c>
      <c r="C10" s="71"/>
      <c r="D10" s="27">
        <f>SUM(D11:D15)</f>
        <v>1678239.42</v>
      </c>
    </row>
    <row r="11" spans="1:4" s="13" customFormat="1" ht="15" customHeight="1">
      <c r="A11" s="25" t="s">
        <v>14</v>
      </c>
      <c r="B11" s="45" t="s">
        <v>40</v>
      </c>
      <c r="C11" s="28"/>
      <c r="D11" s="29">
        <f>Расходы!B9</f>
        <v>687843.03</v>
      </c>
    </row>
    <row r="12" spans="1:4" s="13" customFormat="1" ht="15" customHeight="1">
      <c r="A12" s="25" t="s">
        <v>15</v>
      </c>
      <c r="B12" s="45" t="s">
        <v>78</v>
      </c>
      <c r="C12" s="28"/>
      <c r="D12" s="29">
        <f>Расходы!B13</f>
        <v>0</v>
      </c>
    </row>
    <row r="13" spans="1:4" s="13" customFormat="1" ht="15" customHeight="1">
      <c r="A13" s="25" t="s">
        <v>42</v>
      </c>
      <c r="B13" s="45" t="s">
        <v>44</v>
      </c>
      <c r="C13" s="28"/>
      <c r="D13" s="29">
        <f>Расходы!B18</f>
        <v>116737.62</v>
      </c>
    </row>
    <row r="14" spans="1:4" s="13" customFormat="1" ht="15" customHeight="1">
      <c r="A14" s="25" t="s">
        <v>43</v>
      </c>
      <c r="B14" s="45" t="s">
        <v>49</v>
      </c>
      <c r="C14" s="28"/>
      <c r="D14" s="25">
        <f>IF(Расходы!B22&gt;0,Расходы!$B$22,0)</f>
        <v>21000</v>
      </c>
    </row>
    <row r="15" spans="1:5" s="13" customFormat="1" ht="15" customHeight="1">
      <c r="A15" s="25" t="s">
        <v>77</v>
      </c>
      <c r="B15" s="26" t="s">
        <v>6</v>
      </c>
      <c r="C15" s="30"/>
      <c r="D15" s="31">
        <f>Расходы!B33</f>
        <v>852658.77</v>
      </c>
      <c r="E15" s="15"/>
    </row>
    <row r="16" spans="1:6" s="13" customFormat="1" ht="15" customHeight="1">
      <c r="A16" s="17"/>
      <c r="B16" s="32"/>
      <c r="C16" s="33"/>
      <c r="D16" s="34"/>
      <c r="E16" s="15"/>
      <c r="F16" s="15"/>
    </row>
    <row r="17" spans="1:6" s="13" customFormat="1" ht="15" customHeight="1">
      <c r="A17" s="27" t="s">
        <v>16</v>
      </c>
      <c r="B17" s="70" t="s">
        <v>125</v>
      </c>
      <c r="C17" s="71"/>
      <c r="D17" s="27">
        <f>D4+D6-D10</f>
        <v>37329787.018999994</v>
      </c>
      <c r="F17" s="14"/>
    </row>
    <row r="18" spans="1:6" s="13" customFormat="1" ht="15" customHeight="1">
      <c r="A18" s="38" t="s">
        <v>17</v>
      </c>
      <c r="B18" s="35" t="s">
        <v>7</v>
      </c>
      <c r="C18" s="36"/>
      <c r="D18" s="50"/>
      <c r="F18" s="14"/>
    </row>
    <row r="19" spans="2:4" ht="15">
      <c r="B19" s="3"/>
      <c r="C19" s="3"/>
      <c r="D19" s="37"/>
    </row>
    <row r="21" ht="15">
      <c r="D21" s="64"/>
    </row>
  </sheetData>
  <sheetProtection/>
  <mergeCells count="7">
    <mergeCell ref="B17:C17"/>
    <mergeCell ref="A1:D1"/>
    <mergeCell ref="A2:D2"/>
    <mergeCell ref="B10:C10"/>
    <mergeCell ref="B4:C4"/>
    <mergeCell ref="B6:C6"/>
    <mergeCell ref="B7:C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7"/>
  <sheetViews>
    <sheetView zoomScale="85" zoomScaleNormal="85" zoomScalePageLayoutView="0" workbookViewId="0" topLeftCell="A13">
      <selection activeCell="B30" sqref="B30"/>
    </sheetView>
  </sheetViews>
  <sheetFormatPr defaultColWidth="9.140625" defaultRowHeight="15"/>
  <cols>
    <col min="1" max="1" width="25.8515625" style="0" customWidth="1"/>
    <col min="2" max="2" width="15.7109375" style="0" customWidth="1"/>
    <col min="3" max="3" width="93.8515625" style="0" customWidth="1"/>
  </cols>
  <sheetData>
    <row r="1" spans="1:3" ht="15.75">
      <c r="A1" s="72" t="s">
        <v>38</v>
      </c>
      <c r="B1" s="72"/>
      <c r="C1" s="72"/>
    </row>
    <row r="2" spans="1:3" ht="23.25" customHeight="1">
      <c r="A2" s="78" t="s">
        <v>251</v>
      </c>
      <c r="B2" s="78"/>
      <c r="C2" s="78"/>
    </row>
    <row r="3" spans="1:3" ht="30" customHeight="1">
      <c r="A3" s="51" t="s">
        <v>4</v>
      </c>
      <c r="B3" s="52" t="s">
        <v>23</v>
      </c>
      <c r="C3" s="52" t="s">
        <v>29</v>
      </c>
    </row>
    <row r="4" spans="1:3" ht="22.5" customHeight="1">
      <c r="A4" s="79" t="s">
        <v>3</v>
      </c>
      <c r="B4" s="80"/>
      <c r="C4" s="81"/>
    </row>
    <row r="5" spans="1:3" ht="21.75" customHeight="1">
      <c r="A5" s="85" t="s">
        <v>39</v>
      </c>
      <c r="B5" s="86"/>
      <c r="C5" s="87"/>
    </row>
    <row r="6" spans="1:3" s="2" customFormat="1" ht="27.75" customHeight="1">
      <c r="A6" s="43">
        <v>44229</v>
      </c>
      <c r="B6" s="65">
        <v>137143.03</v>
      </c>
      <c r="C6" s="47" t="s">
        <v>254</v>
      </c>
    </row>
    <row r="7" spans="1:3" s="2" customFormat="1" ht="27.75" customHeight="1">
      <c r="A7" s="43">
        <v>44236</v>
      </c>
      <c r="B7" s="65">
        <v>540200</v>
      </c>
      <c r="C7" s="47" t="s">
        <v>253</v>
      </c>
    </row>
    <row r="8" spans="1:3" s="2" customFormat="1" ht="27.75" customHeight="1">
      <c r="A8" s="43">
        <v>44252</v>
      </c>
      <c r="B8" s="65">
        <v>10500</v>
      </c>
      <c r="C8" s="47" t="s">
        <v>252</v>
      </c>
    </row>
    <row r="9" spans="1:3" s="4" customFormat="1" ht="15">
      <c r="A9" s="54" t="s">
        <v>26</v>
      </c>
      <c r="B9" s="55">
        <f>SUM(B6:B8)</f>
        <v>687843.03</v>
      </c>
      <c r="C9" s="5"/>
    </row>
    <row r="10" spans="1:3" ht="21.75" customHeight="1">
      <c r="A10" s="85" t="s">
        <v>74</v>
      </c>
      <c r="B10" s="86"/>
      <c r="C10" s="87"/>
    </row>
    <row r="11" spans="1:3" s="2" customFormat="1" ht="27.75" customHeight="1" hidden="1">
      <c r="A11" s="43"/>
      <c r="B11" s="65"/>
      <c r="C11" s="47"/>
    </row>
    <row r="12" spans="1:3" s="2" customFormat="1" ht="27.75" customHeight="1" hidden="1">
      <c r="A12" s="43"/>
      <c r="B12" s="65"/>
      <c r="C12" s="47"/>
    </row>
    <row r="13" spans="1:3" s="4" customFormat="1" ht="15">
      <c r="A13" s="54" t="s">
        <v>26</v>
      </c>
      <c r="B13" s="55">
        <f>SUM(B11:B12)</f>
        <v>0</v>
      </c>
      <c r="C13" s="5"/>
    </row>
    <row r="14" spans="1:3" ht="25.5" customHeight="1">
      <c r="A14" s="85" t="s">
        <v>75</v>
      </c>
      <c r="B14" s="86"/>
      <c r="C14" s="87"/>
    </row>
    <row r="15" spans="1:3" s="2" customFormat="1" ht="25.5">
      <c r="A15" s="43">
        <v>44238</v>
      </c>
      <c r="B15" s="65">
        <v>60105</v>
      </c>
      <c r="C15" s="47" t="s">
        <v>261</v>
      </c>
    </row>
    <row r="16" spans="1:3" s="2" customFormat="1" ht="12" customHeight="1">
      <c r="A16" s="43">
        <v>44238</v>
      </c>
      <c r="B16" s="65">
        <v>56632.62</v>
      </c>
      <c r="C16" s="47" t="s">
        <v>260</v>
      </c>
    </row>
    <row r="17" spans="1:3" s="2" customFormat="1" ht="12" customHeight="1">
      <c r="A17" s="43"/>
      <c r="B17" s="44"/>
      <c r="C17" s="47"/>
    </row>
    <row r="18" spans="1:3" s="4" customFormat="1" ht="15">
      <c r="A18" s="54" t="s">
        <v>26</v>
      </c>
      <c r="B18" s="55">
        <f>SUM(B15:B17)</f>
        <v>116737.62</v>
      </c>
      <c r="C18" s="5"/>
    </row>
    <row r="19" spans="1:3" ht="25.5" customHeight="1">
      <c r="A19" s="85" t="s">
        <v>76</v>
      </c>
      <c r="B19" s="86"/>
      <c r="C19" s="87"/>
    </row>
    <row r="20" spans="1:3" ht="30.75" customHeight="1">
      <c r="A20" s="46">
        <v>44255</v>
      </c>
      <c r="B20" s="44">
        <v>21000</v>
      </c>
      <c r="C20" s="47" t="s">
        <v>259</v>
      </c>
    </row>
    <row r="21" spans="1:3" ht="30.75" customHeight="1" hidden="1">
      <c r="A21" s="43"/>
      <c r="B21" s="44"/>
      <c r="C21" s="47"/>
    </row>
    <row r="22" spans="1:10" s="4" customFormat="1" ht="15">
      <c r="A22" s="54" t="s">
        <v>26</v>
      </c>
      <c r="B22" s="55">
        <f>SUM(B20:B21)</f>
        <v>21000</v>
      </c>
      <c r="C22" s="5"/>
      <c r="E22"/>
      <c r="F22"/>
      <c r="G22"/>
      <c r="H22"/>
      <c r="I22"/>
      <c r="J22"/>
    </row>
    <row r="23" spans="1:10" s="4" customFormat="1" ht="15">
      <c r="A23" s="54" t="s">
        <v>1</v>
      </c>
      <c r="B23" s="55">
        <f>B22+B18+B9+B13</f>
        <v>825580.65</v>
      </c>
      <c r="C23" s="5"/>
      <c r="E23"/>
      <c r="F23"/>
      <c r="G23"/>
      <c r="H23"/>
      <c r="I23"/>
      <c r="J23"/>
    </row>
    <row r="24" spans="1:3" ht="32.25" customHeight="1">
      <c r="A24" s="82" t="s">
        <v>27</v>
      </c>
      <c r="B24" s="83"/>
      <c r="C24" s="84"/>
    </row>
    <row r="25" spans="1:10" s="2" customFormat="1" ht="15">
      <c r="A25" s="43">
        <v>44231</v>
      </c>
      <c r="B25" s="65">
        <v>232335.15999999997</v>
      </c>
      <c r="C25" s="47" t="s">
        <v>256</v>
      </c>
      <c r="E25"/>
      <c r="F25"/>
      <c r="G25"/>
      <c r="H25"/>
      <c r="I25"/>
      <c r="J25"/>
    </row>
    <row r="26" spans="1:10" s="2" customFormat="1" ht="15">
      <c r="A26" s="43">
        <v>44232</v>
      </c>
      <c r="B26" s="65">
        <v>12000</v>
      </c>
      <c r="C26" s="47" t="s">
        <v>257</v>
      </c>
      <c r="E26"/>
      <c r="F26"/>
      <c r="G26"/>
      <c r="H26"/>
      <c r="I26"/>
      <c r="J26"/>
    </row>
    <row r="27" spans="1:10" s="2" customFormat="1" ht="15">
      <c r="A27" s="43">
        <v>44237</v>
      </c>
      <c r="B27" s="65">
        <v>151379.01</v>
      </c>
      <c r="C27" s="47" t="s">
        <v>262</v>
      </c>
      <c r="E27"/>
      <c r="F27"/>
      <c r="G27"/>
      <c r="H27"/>
      <c r="I27"/>
      <c r="J27"/>
    </row>
    <row r="28" spans="1:10" s="2" customFormat="1" ht="15">
      <c r="A28" s="43">
        <v>44242</v>
      </c>
      <c r="B28" s="65">
        <v>14864.34</v>
      </c>
      <c r="C28" s="47" t="s">
        <v>45</v>
      </c>
      <c r="E28"/>
      <c r="F28"/>
      <c r="G28"/>
      <c r="H28"/>
      <c r="I28"/>
      <c r="J28"/>
    </row>
    <row r="29" spans="1:10" s="2" customFormat="1" ht="15">
      <c r="A29" s="43">
        <v>44252</v>
      </c>
      <c r="B29" s="65">
        <v>131461.26</v>
      </c>
      <c r="C29" s="47" t="s">
        <v>263</v>
      </c>
      <c r="E29"/>
      <c r="F29"/>
      <c r="G29"/>
      <c r="H29"/>
      <c r="I29"/>
      <c r="J29"/>
    </row>
    <row r="30" spans="1:10" s="2" customFormat="1" ht="15">
      <c r="A30" s="43">
        <v>44242</v>
      </c>
      <c r="B30" s="65">
        <v>93552</v>
      </c>
      <c r="C30" s="47" t="s">
        <v>258</v>
      </c>
      <c r="E30"/>
      <c r="F30"/>
      <c r="G30"/>
      <c r="H30"/>
      <c r="I30"/>
      <c r="J30"/>
    </row>
    <row r="31" spans="1:10" s="2" customFormat="1" ht="15">
      <c r="A31" s="43">
        <v>44253</v>
      </c>
      <c r="B31" s="65">
        <v>214271</v>
      </c>
      <c r="C31" s="47" t="s">
        <v>255</v>
      </c>
      <c r="E31"/>
      <c r="F31"/>
      <c r="G31"/>
      <c r="H31"/>
      <c r="I31"/>
      <c r="J31"/>
    </row>
    <row r="32" spans="1:10" s="2" customFormat="1" ht="15">
      <c r="A32" s="46">
        <v>44255</v>
      </c>
      <c r="B32" s="65">
        <v>2796</v>
      </c>
      <c r="C32" s="47" t="s">
        <v>2</v>
      </c>
      <c r="E32"/>
      <c r="F32"/>
      <c r="G32"/>
      <c r="H32"/>
      <c r="I32"/>
      <c r="J32"/>
    </row>
    <row r="33" spans="1:10" s="4" customFormat="1" ht="15">
      <c r="A33" s="54" t="s">
        <v>1</v>
      </c>
      <c r="B33" s="55">
        <f>SUM(B25:B32)</f>
        <v>852658.77</v>
      </c>
      <c r="C33" s="5"/>
      <c r="E33"/>
      <c r="F33"/>
      <c r="G33"/>
      <c r="H33"/>
      <c r="I33"/>
      <c r="J33"/>
    </row>
    <row r="34" spans="1:10" s="2" customFormat="1" ht="15">
      <c r="A34" s="56" t="s">
        <v>18</v>
      </c>
      <c r="B34" s="57">
        <f>B23+B33</f>
        <v>1678239.42</v>
      </c>
      <c r="C34" s="48"/>
      <c r="E34"/>
      <c r="F34"/>
      <c r="G34"/>
      <c r="H34"/>
      <c r="I34"/>
      <c r="J34"/>
    </row>
    <row r="37" ht="15">
      <c r="B37" s="63"/>
    </row>
  </sheetData>
  <sheetProtection/>
  <mergeCells count="8">
    <mergeCell ref="A1:C1"/>
    <mergeCell ref="A2:C2"/>
    <mergeCell ref="A4:C4"/>
    <mergeCell ref="A24:C24"/>
    <mergeCell ref="A5:C5"/>
    <mergeCell ref="A14:C14"/>
    <mergeCell ref="A19:C1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1">
      <selection activeCell="I186" sqref="I186"/>
    </sheetView>
  </sheetViews>
  <sheetFormatPr defaultColWidth="9.140625" defaultRowHeight="15"/>
  <cols>
    <col min="1" max="1" width="18.421875" style="0" customWidth="1"/>
    <col min="2" max="2" width="28.8515625" style="0" customWidth="1"/>
    <col min="3" max="3" width="16.8515625" style="0" customWidth="1"/>
    <col min="4" max="4" width="22.28125" style="67" customWidth="1"/>
    <col min="5" max="5" width="35.140625" style="0" customWidth="1"/>
    <col min="8" max="8" width="10.00390625" style="0" bestFit="1" customWidth="1"/>
  </cols>
  <sheetData>
    <row r="1" spans="1:5" ht="15.75">
      <c r="A1" s="88" t="s">
        <v>20</v>
      </c>
      <c r="B1" s="88"/>
      <c r="C1" s="88"/>
      <c r="D1" s="88"/>
      <c r="E1" s="88"/>
    </row>
    <row r="2" spans="1:5" ht="15.75">
      <c r="A2" s="88" t="s">
        <v>19</v>
      </c>
      <c r="B2" s="88"/>
      <c r="C2" s="88"/>
      <c r="D2" s="88"/>
      <c r="E2" s="88"/>
    </row>
    <row r="3" spans="1:5" ht="15.75">
      <c r="A3" s="88" t="s">
        <v>126</v>
      </c>
      <c r="B3" s="88"/>
      <c r="C3" s="88"/>
      <c r="D3" s="88"/>
      <c r="E3" s="88"/>
    </row>
    <row r="5" spans="1:5" ht="59.25" customHeight="1">
      <c r="A5" s="51" t="s">
        <v>0</v>
      </c>
      <c r="B5" s="51" t="s">
        <v>37</v>
      </c>
      <c r="C5" s="51" t="s">
        <v>23</v>
      </c>
      <c r="D5" s="66" t="s">
        <v>24</v>
      </c>
      <c r="E5" s="51" t="s">
        <v>25</v>
      </c>
    </row>
    <row r="6" spans="1:5" ht="15">
      <c r="A6" s="43">
        <v>44225.00005787037</v>
      </c>
      <c r="B6" s="43">
        <v>44228.00519675926</v>
      </c>
      <c r="C6" s="65">
        <v>500</v>
      </c>
      <c r="D6" s="69" t="s">
        <v>97</v>
      </c>
      <c r="E6" s="49" t="s">
        <v>31</v>
      </c>
    </row>
    <row r="7" spans="1:5" ht="15">
      <c r="A7" s="43">
        <v>44225.01353009259</v>
      </c>
      <c r="B7" s="43">
        <v>44228.00519675926</v>
      </c>
      <c r="C7" s="65">
        <v>100</v>
      </c>
      <c r="D7" s="69" t="s">
        <v>98</v>
      </c>
      <c r="E7" s="49" t="s">
        <v>31</v>
      </c>
    </row>
    <row r="8" spans="1:5" ht="15">
      <c r="A8" s="43">
        <v>44225.06232638889</v>
      </c>
      <c r="B8" s="43">
        <v>44228.00519675926</v>
      </c>
      <c r="C8" s="65">
        <v>100</v>
      </c>
      <c r="D8" s="69" t="s">
        <v>99</v>
      </c>
      <c r="E8" s="49" t="s">
        <v>31</v>
      </c>
    </row>
    <row r="9" spans="1:5" ht="15">
      <c r="A9" s="43">
        <v>44225.07613425926</v>
      </c>
      <c r="B9" s="43">
        <v>44228.00519675926</v>
      </c>
      <c r="C9" s="65">
        <v>5000</v>
      </c>
      <c r="D9" s="69" t="s">
        <v>100</v>
      </c>
      <c r="E9" s="49" t="s">
        <v>31</v>
      </c>
    </row>
    <row r="10" spans="1:5" ht="15">
      <c r="A10" s="43">
        <v>44225.10899305555</v>
      </c>
      <c r="B10" s="43">
        <v>44228.00519675926</v>
      </c>
      <c r="C10" s="65">
        <v>100</v>
      </c>
      <c r="D10" s="69" t="s">
        <v>101</v>
      </c>
      <c r="E10" s="49" t="s">
        <v>31</v>
      </c>
    </row>
    <row r="11" spans="1:5" ht="15">
      <c r="A11" s="43">
        <v>44225.15630787037</v>
      </c>
      <c r="B11" s="43">
        <v>44228.00519675926</v>
      </c>
      <c r="C11" s="65">
        <v>100</v>
      </c>
      <c r="D11" s="69" t="s">
        <v>102</v>
      </c>
      <c r="E11" s="49" t="s">
        <v>31</v>
      </c>
    </row>
    <row r="12" spans="1:5" ht="15">
      <c r="A12" s="43">
        <v>44225.22167824074</v>
      </c>
      <c r="B12" s="43">
        <v>44228.00519675926</v>
      </c>
      <c r="C12" s="65">
        <v>500</v>
      </c>
      <c r="D12" s="69" t="s">
        <v>103</v>
      </c>
      <c r="E12" s="49" t="s">
        <v>31</v>
      </c>
    </row>
    <row r="13" spans="1:5" ht="15">
      <c r="A13" s="43">
        <v>44225.23289351852</v>
      </c>
      <c r="B13" s="43">
        <v>44228.00519675926</v>
      </c>
      <c r="C13" s="65">
        <v>500</v>
      </c>
      <c r="D13" s="69" t="s">
        <v>68</v>
      </c>
      <c r="E13" s="49" t="s">
        <v>31</v>
      </c>
    </row>
    <row r="14" spans="1:5" ht="15">
      <c r="A14" s="43">
        <v>44225.29520833334</v>
      </c>
      <c r="B14" s="43">
        <v>44228.00519675926</v>
      </c>
      <c r="C14" s="65">
        <v>500</v>
      </c>
      <c r="D14" s="69" t="s">
        <v>104</v>
      </c>
      <c r="E14" s="49" t="s">
        <v>31</v>
      </c>
    </row>
    <row r="15" spans="1:5" ht="15">
      <c r="A15" s="43">
        <v>44225.357569444444</v>
      </c>
      <c r="B15" s="43">
        <v>44228.00519675926</v>
      </c>
      <c r="C15" s="65">
        <v>6000</v>
      </c>
      <c r="D15" s="69" t="s">
        <v>105</v>
      </c>
      <c r="E15" s="49" t="s">
        <v>31</v>
      </c>
    </row>
    <row r="16" spans="1:5" ht="15">
      <c r="A16" s="43">
        <v>44225.36734953704</v>
      </c>
      <c r="B16" s="43">
        <v>44228.00519675926</v>
      </c>
      <c r="C16" s="65">
        <v>500</v>
      </c>
      <c r="D16" s="69" t="s">
        <v>106</v>
      </c>
      <c r="E16" s="49" t="s">
        <v>31</v>
      </c>
    </row>
    <row r="17" spans="1:5" ht="15">
      <c r="A17" s="43">
        <v>44225.37065972222</v>
      </c>
      <c r="B17" s="43">
        <v>44228.00519675926</v>
      </c>
      <c r="C17" s="65">
        <v>500</v>
      </c>
      <c r="D17" s="69" t="s">
        <v>107</v>
      </c>
      <c r="E17" s="49" t="s">
        <v>31</v>
      </c>
    </row>
    <row r="18" spans="1:5" ht="15">
      <c r="A18" s="43">
        <v>44225.39855324074</v>
      </c>
      <c r="B18" s="43">
        <v>44228.00519675926</v>
      </c>
      <c r="C18" s="65">
        <v>100</v>
      </c>
      <c r="D18" s="69" t="s">
        <v>108</v>
      </c>
      <c r="E18" s="49" t="s">
        <v>31</v>
      </c>
    </row>
    <row r="19" spans="1:5" ht="15">
      <c r="A19" s="43">
        <v>44225.39978009259</v>
      </c>
      <c r="B19" s="43">
        <v>44228.00519675926</v>
      </c>
      <c r="C19" s="65">
        <v>500</v>
      </c>
      <c r="D19" s="69" t="s">
        <v>109</v>
      </c>
      <c r="E19" s="49" t="s">
        <v>31</v>
      </c>
    </row>
    <row r="20" spans="1:5" ht="15">
      <c r="A20" s="43">
        <v>44225.409907407404</v>
      </c>
      <c r="B20" s="43">
        <v>44228.00519675926</v>
      </c>
      <c r="C20" s="65">
        <v>500</v>
      </c>
      <c r="D20" s="69" t="s">
        <v>110</v>
      </c>
      <c r="E20" s="49" t="s">
        <v>31</v>
      </c>
    </row>
    <row r="21" spans="1:5" ht="15">
      <c r="A21" s="43">
        <v>44225.42313657407</v>
      </c>
      <c r="B21" s="43">
        <v>44228.00519675926</v>
      </c>
      <c r="C21" s="65">
        <v>500</v>
      </c>
      <c r="D21" s="69" t="s">
        <v>111</v>
      </c>
      <c r="E21" s="49" t="s">
        <v>31</v>
      </c>
    </row>
    <row r="22" spans="1:5" ht="15">
      <c r="A22" s="43">
        <v>44225.455243055556</v>
      </c>
      <c r="B22" s="43">
        <v>44228.00519675926</v>
      </c>
      <c r="C22" s="65">
        <v>100</v>
      </c>
      <c r="D22" s="69" t="s">
        <v>112</v>
      </c>
      <c r="E22" s="49" t="s">
        <v>31</v>
      </c>
    </row>
    <row r="23" spans="1:5" ht="15">
      <c r="A23" s="43">
        <v>44225.49288194445</v>
      </c>
      <c r="B23" s="43">
        <v>44228.00519675926</v>
      </c>
      <c r="C23" s="65">
        <v>500</v>
      </c>
      <c r="D23" s="69" t="s">
        <v>113</v>
      </c>
      <c r="E23" s="49" t="s">
        <v>31</v>
      </c>
    </row>
    <row r="24" spans="1:5" ht="15">
      <c r="A24" s="43">
        <v>44225.69914351852</v>
      </c>
      <c r="B24" s="43">
        <v>44228.00519675926</v>
      </c>
      <c r="C24" s="65">
        <v>100</v>
      </c>
      <c r="D24" s="69" t="s">
        <v>98</v>
      </c>
      <c r="E24" s="49" t="s">
        <v>31</v>
      </c>
    </row>
    <row r="25" spans="1:5" ht="15">
      <c r="A25" s="43">
        <v>44225.73914351852</v>
      </c>
      <c r="B25" s="43">
        <v>44228.00519675926</v>
      </c>
      <c r="C25" s="65">
        <v>500</v>
      </c>
      <c r="D25" s="69" t="s">
        <v>65</v>
      </c>
      <c r="E25" s="49" t="s">
        <v>31</v>
      </c>
    </row>
    <row r="26" spans="1:5" ht="15">
      <c r="A26" s="43">
        <v>44225.75082175926</v>
      </c>
      <c r="B26" s="43">
        <v>44228.00519675926</v>
      </c>
      <c r="C26" s="65">
        <v>5000</v>
      </c>
      <c r="D26" s="69" t="s">
        <v>95</v>
      </c>
      <c r="E26" s="49" t="s">
        <v>31</v>
      </c>
    </row>
    <row r="27" spans="1:5" ht="15">
      <c r="A27" s="43">
        <v>44225.77890046296</v>
      </c>
      <c r="B27" s="43">
        <v>44228.00519675926</v>
      </c>
      <c r="C27" s="65">
        <v>1000</v>
      </c>
      <c r="D27" s="69" t="s">
        <v>114</v>
      </c>
      <c r="E27" s="49" t="s">
        <v>31</v>
      </c>
    </row>
    <row r="28" spans="1:5" ht="15">
      <c r="A28" s="43">
        <v>44225.78327546296</v>
      </c>
      <c r="B28" s="43">
        <v>44228.00519675926</v>
      </c>
      <c r="C28" s="65">
        <v>500</v>
      </c>
      <c r="D28" s="69" t="s">
        <v>115</v>
      </c>
      <c r="E28" s="49" t="s">
        <v>31</v>
      </c>
    </row>
    <row r="29" spans="1:5" ht="15">
      <c r="A29" s="43">
        <v>44225.85061342592</v>
      </c>
      <c r="B29" s="43">
        <v>44228.00519675926</v>
      </c>
      <c r="C29" s="65">
        <v>100</v>
      </c>
      <c r="D29" s="69" t="s">
        <v>116</v>
      </c>
      <c r="E29" s="49" t="s">
        <v>31</v>
      </c>
    </row>
    <row r="30" spans="1:5" ht="15">
      <c r="A30" s="43">
        <v>44225.98158564815</v>
      </c>
      <c r="B30" s="43">
        <v>44228.00519675926</v>
      </c>
      <c r="C30" s="65">
        <v>500</v>
      </c>
      <c r="D30" s="69" t="s">
        <v>117</v>
      </c>
      <c r="E30" s="49" t="s">
        <v>31</v>
      </c>
    </row>
    <row r="31" spans="1:5" ht="15">
      <c r="A31" s="43">
        <v>44225.9831712963</v>
      </c>
      <c r="B31" s="43">
        <v>44228.00519675926</v>
      </c>
      <c r="C31" s="65">
        <v>100</v>
      </c>
      <c r="D31" s="69" t="s">
        <v>36</v>
      </c>
      <c r="E31" s="49" t="s">
        <v>31</v>
      </c>
    </row>
    <row r="32" spans="1:5" ht="15">
      <c r="A32" s="43">
        <v>44226.35065972222</v>
      </c>
      <c r="B32" s="43">
        <v>44228.00519675926</v>
      </c>
      <c r="C32" s="65">
        <v>100</v>
      </c>
      <c r="D32" s="69" t="s">
        <v>109</v>
      </c>
      <c r="E32" s="49" t="s">
        <v>31</v>
      </c>
    </row>
    <row r="33" spans="1:5" ht="15">
      <c r="A33" s="43">
        <v>44226.382256944446</v>
      </c>
      <c r="B33" s="43">
        <v>44228.00519675926</v>
      </c>
      <c r="C33" s="65">
        <v>100</v>
      </c>
      <c r="D33" s="69" t="s">
        <v>36</v>
      </c>
      <c r="E33" s="49" t="s">
        <v>31</v>
      </c>
    </row>
    <row r="34" spans="1:5" ht="15">
      <c r="A34" s="43">
        <v>44226.60319444445</v>
      </c>
      <c r="B34" s="43">
        <v>44228.00519675926</v>
      </c>
      <c r="C34" s="65">
        <v>500</v>
      </c>
      <c r="D34" s="69" t="s">
        <v>118</v>
      </c>
      <c r="E34" s="49" t="s">
        <v>31</v>
      </c>
    </row>
    <row r="35" spans="1:5" ht="15">
      <c r="A35" s="43">
        <v>44227.43916666666</v>
      </c>
      <c r="B35" s="43">
        <v>44229.690833333334</v>
      </c>
      <c r="C35" s="65">
        <v>500</v>
      </c>
      <c r="D35" s="69" t="s">
        <v>71</v>
      </c>
      <c r="E35" s="49" t="s">
        <v>31</v>
      </c>
    </row>
    <row r="36" spans="1:5" ht="15">
      <c r="A36" s="43">
        <v>44227.743842592594</v>
      </c>
      <c r="B36" s="43">
        <v>44229.690833333334</v>
      </c>
      <c r="C36" s="65">
        <v>1000</v>
      </c>
      <c r="D36" s="69" t="s">
        <v>81</v>
      </c>
      <c r="E36" s="49" t="s">
        <v>31</v>
      </c>
    </row>
    <row r="37" spans="1:5" ht="15">
      <c r="A37" s="43">
        <v>44228.39556712963</v>
      </c>
      <c r="B37" s="43">
        <v>44229.690833333334</v>
      </c>
      <c r="C37" s="65">
        <v>1000</v>
      </c>
      <c r="D37" s="69" t="s">
        <v>127</v>
      </c>
      <c r="E37" s="49" t="s">
        <v>31</v>
      </c>
    </row>
    <row r="38" spans="1:5" ht="15">
      <c r="A38" s="43">
        <v>44228.49061342593</v>
      </c>
      <c r="B38" s="43">
        <v>44229.690833333334</v>
      </c>
      <c r="C38" s="65">
        <v>50000</v>
      </c>
      <c r="D38" s="69" t="s">
        <v>128</v>
      </c>
      <c r="E38" s="49" t="s">
        <v>31</v>
      </c>
    </row>
    <row r="39" spans="1:5" ht="15">
      <c r="A39" s="43">
        <v>44228.497245370374</v>
      </c>
      <c r="B39" s="43">
        <v>44229.690833333334</v>
      </c>
      <c r="C39" s="65">
        <v>50000</v>
      </c>
      <c r="D39" s="69" t="s">
        <v>128</v>
      </c>
      <c r="E39" s="49" t="s">
        <v>31</v>
      </c>
    </row>
    <row r="40" spans="1:5" ht="15">
      <c r="A40" s="43">
        <v>44228.57237268519</v>
      </c>
      <c r="B40" s="43">
        <v>44229.690833333334</v>
      </c>
      <c r="C40" s="65">
        <v>5000</v>
      </c>
      <c r="D40" s="69" t="s">
        <v>41</v>
      </c>
      <c r="E40" s="49" t="s">
        <v>31</v>
      </c>
    </row>
    <row r="41" spans="1:5" ht="15">
      <c r="A41" s="43">
        <v>44228.600173611114</v>
      </c>
      <c r="B41" s="43">
        <v>44229.690833333334</v>
      </c>
      <c r="C41" s="65">
        <v>200</v>
      </c>
      <c r="D41" s="69" t="s">
        <v>129</v>
      </c>
      <c r="E41" s="49" t="s">
        <v>31</v>
      </c>
    </row>
    <row r="42" spans="1:5" ht="15">
      <c r="A42" s="43">
        <v>44228.61993055556</v>
      </c>
      <c r="B42" s="43">
        <v>44229.690833333334</v>
      </c>
      <c r="C42" s="65">
        <v>2000</v>
      </c>
      <c r="D42" s="69" t="s">
        <v>130</v>
      </c>
      <c r="E42" s="49" t="s">
        <v>31</v>
      </c>
    </row>
    <row r="43" spans="1:5" ht="15">
      <c r="A43" s="43">
        <v>44228.62594907408</v>
      </c>
      <c r="B43" s="43">
        <v>44229.690833333334</v>
      </c>
      <c r="C43" s="65">
        <v>150</v>
      </c>
      <c r="D43" s="69" t="s">
        <v>131</v>
      </c>
      <c r="E43" s="49" t="s">
        <v>31</v>
      </c>
    </row>
    <row r="44" spans="1:5" ht="15">
      <c r="A44" s="43">
        <v>44228.63228009259</v>
      </c>
      <c r="B44" s="43">
        <v>44229.690833333334</v>
      </c>
      <c r="C44" s="65">
        <v>10000</v>
      </c>
      <c r="D44" s="69" t="s">
        <v>132</v>
      </c>
      <c r="E44" s="49" t="s">
        <v>31</v>
      </c>
    </row>
    <row r="45" spans="1:5" ht="15">
      <c r="A45" s="43">
        <v>44228.655277777776</v>
      </c>
      <c r="B45" s="43">
        <v>44229.690833333334</v>
      </c>
      <c r="C45" s="65">
        <v>500</v>
      </c>
      <c r="D45" s="69" t="s">
        <v>133</v>
      </c>
      <c r="E45" s="49" t="s">
        <v>31</v>
      </c>
    </row>
    <row r="46" spans="1:5" ht="15">
      <c r="A46" s="43">
        <v>44228.70998842592</v>
      </c>
      <c r="B46" s="43">
        <v>44229.690833333334</v>
      </c>
      <c r="C46" s="65">
        <v>5000</v>
      </c>
      <c r="D46" s="69" t="s">
        <v>56</v>
      </c>
      <c r="E46" s="49" t="s">
        <v>31</v>
      </c>
    </row>
    <row r="47" spans="1:5" ht="15">
      <c r="A47" s="43">
        <v>44228.7508912037</v>
      </c>
      <c r="B47" s="43">
        <v>44229.690833333334</v>
      </c>
      <c r="C47" s="65">
        <v>5000</v>
      </c>
      <c r="D47" s="69" t="s">
        <v>41</v>
      </c>
      <c r="E47" s="49" t="s">
        <v>31</v>
      </c>
    </row>
    <row r="48" spans="1:5" ht="15">
      <c r="A48" s="43">
        <v>44228.77769675926</v>
      </c>
      <c r="B48" s="43">
        <v>44229.690833333334</v>
      </c>
      <c r="C48" s="65">
        <v>500</v>
      </c>
      <c r="D48" s="69" t="s">
        <v>134</v>
      </c>
      <c r="E48" s="49" t="s">
        <v>31</v>
      </c>
    </row>
    <row r="49" spans="1:5" ht="15">
      <c r="A49" s="43">
        <v>44228.82990740741</v>
      </c>
      <c r="B49" s="43">
        <v>44229.690833333334</v>
      </c>
      <c r="C49" s="65">
        <v>500</v>
      </c>
      <c r="D49" s="69" t="s">
        <v>135</v>
      </c>
      <c r="E49" s="49" t="s">
        <v>31</v>
      </c>
    </row>
    <row r="50" spans="1:5" ht="15">
      <c r="A50" s="43">
        <v>44228.84344907408</v>
      </c>
      <c r="B50" s="43">
        <v>44229.690833333334</v>
      </c>
      <c r="C50" s="65">
        <v>1000</v>
      </c>
      <c r="D50" s="69" t="s">
        <v>136</v>
      </c>
      <c r="E50" s="49" t="s">
        <v>31</v>
      </c>
    </row>
    <row r="51" spans="1:5" ht="15">
      <c r="A51" s="43">
        <v>44228.87461805555</v>
      </c>
      <c r="B51" s="43">
        <v>44229.690833333334</v>
      </c>
      <c r="C51" s="65">
        <v>500</v>
      </c>
      <c r="D51" s="69" t="s">
        <v>87</v>
      </c>
      <c r="E51" s="49" t="s">
        <v>31</v>
      </c>
    </row>
    <row r="52" spans="1:5" ht="15">
      <c r="A52" s="43">
        <v>44228.93844907408</v>
      </c>
      <c r="B52" s="43">
        <v>44229.690833333334</v>
      </c>
      <c r="C52" s="65">
        <v>5000</v>
      </c>
      <c r="D52" s="69" t="s">
        <v>137</v>
      </c>
      <c r="E52" s="49" t="s">
        <v>31</v>
      </c>
    </row>
    <row r="53" spans="1:5" ht="15">
      <c r="A53" s="43">
        <v>44228.961689814816</v>
      </c>
      <c r="B53" s="43">
        <v>44229.690833333334</v>
      </c>
      <c r="C53" s="65">
        <v>5000</v>
      </c>
      <c r="D53" s="69" t="s">
        <v>137</v>
      </c>
      <c r="E53" s="49" t="s">
        <v>31</v>
      </c>
    </row>
    <row r="54" spans="1:5" ht="15">
      <c r="A54" s="43">
        <v>44229.636608796296</v>
      </c>
      <c r="B54" s="43">
        <v>44229.690833333334</v>
      </c>
      <c r="C54" s="65">
        <v>500</v>
      </c>
      <c r="D54" s="69" t="s">
        <v>138</v>
      </c>
      <c r="E54" s="49" t="s">
        <v>31</v>
      </c>
    </row>
    <row r="55" spans="1:5" ht="15">
      <c r="A55" s="43">
        <v>44229.68393518519</v>
      </c>
      <c r="B55" s="43">
        <v>44229.690833333334</v>
      </c>
      <c r="C55" s="65">
        <v>100</v>
      </c>
      <c r="D55" s="69" t="s">
        <v>139</v>
      </c>
      <c r="E55" s="49" t="s">
        <v>31</v>
      </c>
    </row>
    <row r="56" spans="1:5" ht="15">
      <c r="A56" s="43">
        <v>44229.75090277778</v>
      </c>
      <c r="B56" s="43">
        <v>44229.690833333334</v>
      </c>
      <c r="C56" s="65">
        <v>100</v>
      </c>
      <c r="D56" s="69" t="s">
        <v>61</v>
      </c>
      <c r="E56" s="49" t="s">
        <v>31</v>
      </c>
    </row>
    <row r="57" spans="1:5" ht="15">
      <c r="A57" s="43">
        <v>44230.50005787037</v>
      </c>
      <c r="B57" s="43">
        <v>44232.690833333334</v>
      </c>
      <c r="C57" s="65">
        <v>100</v>
      </c>
      <c r="D57" s="69" t="s">
        <v>140</v>
      </c>
      <c r="E57" s="49" t="s">
        <v>31</v>
      </c>
    </row>
    <row r="58" spans="1:5" ht="15">
      <c r="A58" s="43">
        <v>44230.7508912037</v>
      </c>
      <c r="B58" s="43">
        <v>44232.690833333334</v>
      </c>
      <c r="C58" s="65">
        <v>1000</v>
      </c>
      <c r="D58" s="69" t="s">
        <v>66</v>
      </c>
      <c r="E58" s="49" t="s">
        <v>31</v>
      </c>
    </row>
    <row r="59" spans="1:5" ht="15">
      <c r="A59" s="43">
        <v>44230.7508912037</v>
      </c>
      <c r="B59" s="43">
        <v>44232.690833333334</v>
      </c>
      <c r="C59" s="65">
        <v>100</v>
      </c>
      <c r="D59" s="69" t="s">
        <v>69</v>
      </c>
      <c r="E59" s="49" t="s">
        <v>31</v>
      </c>
    </row>
    <row r="60" spans="1:5" ht="15">
      <c r="A60" s="43">
        <v>44231.50493055556</v>
      </c>
      <c r="B60" s="43">
        <v>44232.690833333334</v>
      </c>
      <c r="C60" s="65">
        <v>500</v>
      </c>
      <c r="D60" s="69" t="s">
        <v>57</v>
      </c>
      <c r="E60" s="49" t="s">
        <v>31</v>
      </c>
    </row>
    <row r="61" spans="1:5" ht="15">
      <c r="A61" s="43">
        <v>44231.530798611115</v>
      </c>
      <c r="B61" s="43">
        <v>44232.690833333334</v>
      </c>
      <c r="C61" s="65">
        <v>50000</v>
      </c>
      <c r="D61" s="69" t="s">
        <v>128</v>
      </c>
      <c r="E61" s="49" t="s">
        <v>31</v>
      </c>
    </row>
    <row r="62" spans="1:5" ht="15">
      <c r="A62" s="43">
        <v>44231.7509375</v>
      </c>
      <c r="B62" s="43">
        <v>44232.690833333334</v>
      </c>
      <c r="C62" s="65">
        <v>300</v>
      </c>
      <c r="D62" s="69" t="s">
        <v>79</v>
      </c>
      <c r="E62" s="49" t="s">
        <v>31</v>
      </c>
    </row>
    <row r="63" spans="1:5" ht="15">
      <c r="A63" s="43">
        <v>44231.75094907408</v>
      </c>
      <c r="B63" s="43">
        <v>44232.690833333334</v>
      </c>
      <c r="C63" s="65">
        <v>100</v>
      </c>
      <c r="D63" s="69" t="s">
        <v>70</v>
      </c>
      <c r="E63" s="49" t="s">
        <v>31</v>
      </c>
    </row>
    <row r="64" spans="1:5" ht="15">
      <c r="A64" s="43">
        <v>44231.88783564815</v>
      </c>
      <c r="B64" s="43">
        <v>44232.690833333334</v>
      </c>
      <c r="C64" s="65">
        <v>5000</v>
      </c>
      <c r="D64" s="69" t="s">
        <v>141</v>
      </c>
      <c r="E64" s="49" t="s">
        <v>31</v>
      </c>
    </row>
    <row r="65" spans="1:5" ht="15">
      <c r="A65" s="43">
        <v>44232.75085648148</v>
      </c>
      <c r="B65" s="43">
        <v>44236.690833333334</v>
      </c>
      <c r="C65" s="65">
        <v>100</v>
      </c>
      <c r="D65" s="69" t="s">
        <v>64</v>
      </c>
      <c r="E65" s="49" t="s">
        <v>31</v>
      </c>
    </row>
    <row r="66" spans="1:5" ht="15">
      <c r="A66" s="43">
        <v>44232.76700231482</v>
      </c>
      <c r="B66" s="43">
        <v>44236.690833333334</v>
      </c>
      <c r="C66" s="65">
        <v>2000</v>
      </c>
      <c r="D66" s="69" t="s">
        <v>142</v>
      </c>
      <c r="E66" s="49" t="s">
        <v>31</v>
      </c>
    </row>
    <row r="67" spans="1:5" ht="15">
      <c r="A67" s="43">
        <v>44232.82414351852</v>
      </c>
      <c r="B67" s="43">
        <v>44236.690833333334</v>
      </c>
      <c r="C67" s="65">
        <v>1000</v>
      </c>
      <c r="D67" s="69" t="s">
        <v>67</v>
      </c>
      <c r="E67" s="49" t="s">
        <v>31</v>
      </c>
    </row>
    <row r="68" spans="1:5" ht="15">
      <c r="A68" s="43">
        <v>44232.8425462963</v>
      </c>
      <c r="B68" s="43">
        <v>44236.690833333334</v>
      </c>
      <c r="C68" s="65">
        <v>1000</v>
      </c>
      <c r="D68" s="69" t="s">
        <v>143</v>
      </c>
      <c r="E68" s="49" t="s">
        <v>31</v>
      </c>
    </row>
    <row r="69" spans="1:5" ht="15">
      <c r="A69" s="43">
        <v>44233.37451388889</v>
      </c>
      <c r="B69" s="43">
        <v>44236.690833333334</v>
      </c>
      <c r="C69" s="65">
        <v>400</v>
      </c>
      <c r="D69" s="69" t="s">
        <v>144</v>
      </c>
      <c r="E69" s="49" t="s">
        <v>31</v>
      </c>
    </row>
    <row r="70" spans="1:5" ht="15">
      <c r="A70" s="43">
        <v>44233.45465277778</v>
      </c>
      <c r="B70" s="43">
        <v>44236.690833333334</v>
      </c>
      <c r="C70" s="65">
        <v>3000</v>
      </c>
      <c r="D70" s="69" t="s">
        <v>145</v>
      </c>
      <c r="E70" s="49" t="s">
        <v>31</v>
      </c>
    </row>
    <row r="71" spans="1:5" ht="15">
      <c r="A71" s="43">
        <v>44233.60763888889</v>
      </c>
      <c r="B71" s="43">
        <v>44236.690833333334</v>
      </c>
      <c r="C71" s="65">
        <v>1000</v>
      </c>
      <c r="D71" s="69" t="s">
        <v>55</v>
      </c>
      <c r="E71" s="49" t="s">
        <v>31</v>
      </c>
    </row>
    <row r="72" spans="1:5" ht="15">
      <c r="A72" s="43">
        <v>44233.67434027778</v>
      </c>
      <c r="B72" s="43">
        <v>44236.690833333334</v>
      </c>
      <c r="C72" s="65">
        <v>1000</v>
      </c>
      <c r="D72" s="69" t="s">
        <v>146</v>
      </c>
      <c r="E72" s="49" t="s">
        <v>31</v>
      </c>
    </row>
    <row r="73" spans="1:5" ht="15">
      <c r="A73" s="43">
        <v>44234.75087962963</v>
      </c>
      <c r="B73" s="43">
        <v>44236.690833333334</v>
      </c>
      <c r="C73" s="65">
        <v>500</v>
      </c>
      <c r="D73" s="69" t="s">
        <v>67</v>
      </c>
      <c r="E73" s="49" t="s">
        <v>31</v>
      </c>
    </row>
    <row r="74" spans="1:5" ht="15">
      <c r="A74" s="43">
        <v>44235.39945601852</v>
      </c>
      <c r="B74" s="43">
        <v>44236.690833333334</v>
      </c>
      <c r="C74" s="65">
        <v>100</v>
      </c>
      <c r="D74" s="69" t="s">
        <v>91</v>
      </c>
      <c r="E74" s="49" t="s">
        <v>31</v>
      </c>
    </row>
    <row r="75" spans="1:5" ht="15">
      <c r="A75" s="43">
        <v>44235.68962962963</v>
      </c>
      <c r="B75" s="43">
        <v>44236.690833333334</v>
      </c>
      <c r="C75" s="65">
        <v>1000</v>
      </c>
      <c r="D75" s="69" t="s">
        <v>55</v>
      </c>
      <c r="E75" s="49" t="s">
        <v>31</v>
      </c>
    </row>
    <row r="76" spans="1:5" ht="15">
      <c r="A76" s="43">
        <v>44235.70337962963</v>
      </c>
      <c r="B76" s="43">
        <v>44236.690833333334</v>
      </c>
      <c r="C76" s="65">
        <v>500</v>
      </c>
      <c r="D76" s="69" t="s">
        <v>62</v>
      </c>
      <c r="E76" s="49" t="s">
        <v>31</v>
      </c>
    </row>
    <row r="77" spans="1:5" ht="15">
      <c r="A77" s="43">
        <v>44236.549895833334</v>
      </c>
      <c r="B77" s="43">
        <v>44237.690833333334</v>
      </c>
      <c r="C77" s="65">
        <v>75000</v>
      </c>
      <c r="D77" s="69" t="s">
        <v>128</v>
      </c>
      <c r="E77" s="49" t="s">
        <v>31</v>
      </c>
    </row>
    <row r="78" spans="1:5" ht="15">
      <c r="A78" s="43">
        <v>44236.75085648148</v>
      </c>
      <c r="B78" s="43">
        <v>44237.690833333334</v>
      </c>
      <c r="C78" s="65">
        <v>500</v>
      </c>
      <c r="D78" s="69" t="s">
        <v>63</v>
      </c>
      <c r="E78" s="49" t="s">
        <v>31</v>
      </c>
    </row>
    <row r="79" spans="1:5" ht="15">
      <c r="A79" s="43">
        <v>44238.43952546296</v>
      </c>
      <c r="B79" s="43">
        <v>44239.690833333334</v>
      </c>
      <c r="C79" s="65">
        <v>90000</v>
      </c>
      <c r="D79" s="69" t="s">
        <v>128</v>
      </c>
      <c r="E79" s="49" t="s">
        <v>31</v>
      </c>
    </row>
    <row r="80" spans="1:5" ht="15">
      <c r="A80" s="43">
        <v>44238.58525462963</v>
      </c>
      <c r="B80" s="43">
        <v>44239.690833333334</v>
      </c>
      <c r="C80" s="65">
        <v>500</v>
      </c>
      <c r="D80" s="69" t="s">
        <v>58</v>
      </c>
      <c r="E80" s="49" t="s">
        <v>31</v>
      </c>
    </row>
    <row r="81" spans="1:5" ht="15">
      <c r="A81" s="43">
        <v>44238.93900462963</v>
      </c>
      <c r="B81" s="43">
        <v>44239.690833333334</v>
      </c>
      <c r="C81" s="65">
        <v>1000</v>
      </c>
      <c r="D81" s="69" t="s">
        <v>57</v>
      </c>
      <c r="E81" s="49" t="s">
        <v>31</v>
      </c>
    </row>
    <row r="82" spans="1:5" ht="15">
      <c r="A82" s="43">
        <v>44239.50611111111</v>
      </c>
      <c r="B82" s="43">
        <v>44242.690833333334</v>
      </c>
      <c r="C82" s="65">
        <v>1681</v>
      </c>
      <c r="D82" s="69" t="s">
        <v>82</v>
      </c>
      <c r="E82" s="49" t="s">
        <v>31</v>
      </c>
    </row>
    <row r="83" spans="1:5" ht="15">
      <c r="A83" s="43">
        <v>44239.871412037035</v>
      </c>
      <c r="B83" s="43">
        <v>44242.690833333334</v>
      </c>
      <c r="C83" s="65">
        <v>200</v>
      </c>
      <c r="D83" s="69" t="s">
        <v>147</v>
      </c>
      <c r="E83" s="49" t="s">
        <v>31</v>
      </c>
    </row>
    <row r="84" spans="1:5" ht="15">
      <c r="A84" s="43">
        <v>44240.62355324074</v>
      </c>
      <c r="B84" s="43">
        <v>44242.690833333334</v>
      </c>
      <c r="C84" s="65">
        <v>100</v>
      </c>
      <c r="D84" s="69" t="s">
        <v>148</v>
      </c>
      <c r="E84" s="49" t="s">
        <v>31</v>
      </c>
    </row>
    <row r="85" spans="1:5" ht="15">
      <c r="A85" s="43">
        <v>44240.645636574074</v>
      </c>
      <c r="B85" s="43">
        <v>44242.690833333334</v>
      </c>
      <c r="C85" s="65">
        <v>400</v>
      </c>
      <c r="D85" s="69" t="s">
        <v>149</v>
      </c>
      <c r="E85" s="49" t="s">
        <v>31</v>
      </c>
    </row>
    <row r="86" spans="1:5" ht="15">
      <c r="A86" s="43">
        <v>44240.729212962964</v>
      </c>
      <c r="B86" s="43">
        <v>44242.690833333334</v>
      </c>
      <c r="C86" s="65">
        <v>100</v>
      </c>
      <c r="D86" s="69" t="s">
        <v>150</v>
      </c>
      <c r="E86" s="49" t="s">
        <v>31</v>
      </c>
    </row>
    <row r="87" spans="1:5" ht="15">
      <c r="A87" s="43">
        <v>44240.75087962963</v>
      </c>
      <c r="B87" s="43">
        <v>44242.690833333334</v>
      </c>
      <c r="C87" s="65">
        <v>100</v>
      </c>
      <c r="D87" s="69" t="s">
        <v>80</v>
      </c>
      <c r="E87" s="49" t="s">
        <v>31</v>
      </c>
    </row>
    <row r="88" spans="1:5" ht="15">
      <c r="A88" s="43">
        <v>44240.82667824074</v>
      </c>
      <c r="B88" s="43">
        <v>44242.690833333334</v>
      </c>
      <c r="C88" s="65">
        <v>10000</v>
      </c>
      <c r="D88" s="69" t="s">
        <v>151</v>
      </c>
      <c r="E88" s="49" t="s">
        <v>31</v>
      </c>
    </row>
    <row r="89" spans="1:5" ht="15">
      <c r="A89" s="43">
        <v>44241.06003472222</v>
      </c>
      <c r="B89" s="43">
        <v>44244.690833333334</v>
      </c>
      <c r="C89" s="65">
        <v>1000</v>
      </c>
      <c r="D89" s="69" t="s">
        <v>152</v>
      </c>
      <c r="E89" s="49" t="s">
        <v>31</v>
      </c>
    </row>
    <row r="90" spans="1:5" ht="15">
      <c r="A90" s="43">
        <v>44241.750914351855</v>
      </c>
      <c r="B90" s="43">
        <v>44244.690833333334</v>
      </c>
      <c r="C90" s="65">
        <v>100</v>
      </c>
      <c r="D90" s="69" t="s">
        <v>88</v>
      </c>
      <c r="E90" s="49" t="s">
        <v>31</v>
      </c>
    </row>
    <row r="91" spans="1:5" ht="15">
      <c r="A91" s="43">
        <v>44241.750914351855</v>
      </c>
      <c r="B91" s="43">
        <v>44244.690833333334</v>
      </c>
      <c r="C91" s="65">
        <v>500</v>
      </c>
      <c r="D91" s="69" t="s">
        <v>59</v>
      </c>
      <c r="E91" s="49" t="s">
        <v>31</v>
      </c>
    </row>
    <row r="92" spans="1:5" ht="15">
      <c r="A92" s="43">
        <v>44242.89387731482</v>
      </c>
      <c r="B92" s="43">
        <v>44244.690833333334</v>
      </c>
      <c r="C92" s="65">
        <v>500</v>
      </c>
      <c r="D92" s="69" t="s">
        <v>153</v>
      </c>
      <c r="E92" s="49" t="s">
        <v>31</v>
      </c>
    </row>
    <row r="93" spans="1:5" ht="15">
      <c r="A93" s="43">
        <v>44242.96129629629</v>
      </c>
      <c r="B93" s="43">
        <v>44244.690833333334</v>
      </c>
      <c r="C93" s="65">
        <v>500</v>
      </c>
      <c r="D93" s="69" t="s">
        <v>82</v>
      </c>
      <c r="E93" s="49" t="s">
        <v>31</v>
      </c>
    </row>
    <row r="94" spans="1:5" ht="15">
      <c r="A94" s="43">
        <v>44243.37428240741</v>
      </c>
      <c r="B94" s="43">
        <v>44244.690833333334</v>
      </c>
      <c r="C94" s="65">
        <v>50000</v>
      </c>
      <c r="D94" s="69" t="s">
        <v>154</v>
      </c>
      <c r="E94" s="49" t="s">
        <v>31</v>
      </c>
    </row>
    <row r="95" spans="1:5" ht="15">
      <c r="A95" s="43">
        <v>44243.78623842593</v>
      </c>
      <c r="B95" s="43">
        <v>44244.690833333334</v>
      </c>
      <c r="C95" s="65">
        <v>100</v>
      </c>
      <c r="D95" s="69" t="s">
        <v>155</v>
      </c>
      <c r="E95" s="49" t="s">
        <v>31</v>
      </c>
    </row>
    <row r="96" spans="1:5" ht="15">
      <c r="A96" s="43">
        <v>44245.75449074074</v>
      </c>
      <c r="B96" s="43">
        <v>44247.690833333334</v>
      </c>
      <c r="C96" s="65">
        <v>1000</v>
      </c>
      <c r="D96" s="69" t="s">
        <v>83</v>
      </c>
      <c r="E96" s="49" t="s">
        <v>31</v>
      </c>
    </row>
    <row r="97" spans="1:5" ht="15">
      <c r="A97" s="43">
        <v>44246.632893518516</v>
      </c>
      <c r="B97" s="43">
        <v>44247.690833333334</v>
      </c>
      <c r="C97" s="65">
        <v>100</v>
      </c>
      <c r="D97" s="69" t="s">
        <v>156</v>
      </c>
      <c r="E97" s="49" t="s">
        <v>31</v>
      </c>
    </row>
    <row r="98" spans="1:5" ht="15">
      <c r="A98" s="43">
        <v>44246.638090277775</v>
      </c>
      <c r="B98" s="43">
        <v>44247.690833333334</v>
      </c>
      <c r="C98" s="65">
        <v>1000</v>
      </c>
      <c r="D98" s="69" t="s">
        <v>157</v>
      </c>
      <c r="E98" s="49" t="s">
        <v>31</v>
      </c>
    </row>
    <row r="99" spans="1:5" ht="15">
      <c r="A99" s="43">
        <v>44246.683391203704</v>
      </c>
      <c r="B99" s="43">
        <v>44247.690833333334</v>
      </c>
      <c r="C99" s="65">
        <v>500</v>
      </c>
      <c r="D99" s="69" t="s">
        <v>144</v>
      </c>
      <c r="E99" s="49" t="s">
        <v>31</v>
      </c>
    </row>
    <row r="100" spans="1:5" ht="15">
      <c r="A100" s="43">
        <v>44246.71980324074</v>
      </c>
      <c r="B100" s="43">
        <v>44247.690833333334</v>
      </c>
      <c r="C100" s="65">
        <v>1000</v>
      </c>
      <c r="D100" s="69" t="s">
        <v>158</v>
      </c>
      <c r="E100" s="49" t="s">
        <v>31</v>
      </c>
    </row>
    <row r="101" spans="1:5" ht="15">
      <c r="A101" s="43">
        <v>44246.72255787037</v>
      </c>
      <c r="B101" s="43">
        <v>44247.690833333334</v>
      </c>
      <c r="C101" s="65">
        <v>100</v>
      </c>
      <c r="D101" s="69" t="s">
        <v>159</v>
      </c>
      <c r="E101" s="49" t="s">
        <v>31</v>
      </c>
    </row>
    <row r="102" spans="1:5" ht="15">
      <c r="A102" s="43">
        <v>44246.72309027778</v>
      </c>
      <c r="B102" s="43">
        <v>44247.690833333334</v>
      </c>
      <c r="C102" s="65">
        <v>200</v>
      </c>
      <c r="D102" s="69" t="s">
        <v>160</v>
      </c>
      <c r="E102" s="49" t="s">
        <v>31</v>
      </c>
    </row>
    <row r="103" spans="1:5" ht="15">
      <c r="A103" s="43">
        <v>44246.72487268518</v>
      </c>
      <c r="B103" s="43">
        <v>44247.690833333334</v>
      </c>
      <c r="C103" s="65">
        <v>200</v>
      </c>
      <c r="D103" s="69" t="s">
        <v>161</v>
      </c>
      <c r="E103" s="49" t="s">
        <v>31</v>
      </c>
    </row>
    <row r="104" spans="1:5" ht="15">
      <c r="A104" s="43">
        <v>44246.74282407408</v>
      </c>
      <c r="B104" s="43">
        <v>44247.690833333334</v>
      </c>
      <c r="C104" s="65">
        <v>300</v>
      </c>
      <c r="D104" s="69" t="s">
        <v>162</v>
      </c>
      <c r="E104" s="49" t="s">
        <v>31</v>
      </c>
    </row>
    <row r="105" spans="1:5" ht="15">
      <c r="A105" s="43">
        <v>44246.74625</v>
      </c>
      <c r="B105" s="43">
        <v>44247.690833333334</v>
      </c>
      <c r="C105" s="65">
        <v>100</v>
      </c>
      <c r="D105" s="69" t="s">
        <v>163</v>
      </c>
      <c r="E105" s="49" t="s">
        <v>31</v>
      </c>
    </row>
    <row r="106" spans="1:5" ht="15">
      <c r="A106" s="43">
        <v>44246.74949074074</v>
      </c>
      <c r="B106" s="43">
        <v>44247.690833333334</v>
      </c>
      <c r="C106" s="65">
        <v>100</v>
      </c>
      <c r="D106" s="69" t="s">
        <v>164</v>
      </c>
      <c r="E106" s="49" t="s">
        <v>31</v>
      </c>
    </row>
    <row r="107" spans="1:5" ht="15">
      <c r="A107" s="43">
        <v>44246.74980324074</v>
      </c>
      <c r="B107" s="43">
        <v>44247.690833333334</v>
      </c>
      <c r="C107" s="65">
        <v>100</v>
      </c>
      <c r="D107" s="69" t="s">
        <v>165</v>
      </c>
      <c r="E107" s="49" t="s">
        <v>31</v>
      </c>
    </row>
    <row r="108" spans="1:5" ht="15">
      <c r="A108" s="43">
        <v>44246.75172453704</v>
      </c>
      <c r="B108" s="43">
        <v>44247.690833333334</v>
      </c>
      <c r="C108" s="65">
        <v>1000</v>
      </c>
      <c r="D108" s="69" t="s">
        <v>166</v>
      </c>
      <c r="E108" s="49" t="s">
        <v>31</v>
      </c>
    </row>
    <row r="109" spans="1:5" ht="15">
      <c r="A109" s="43">
        <v>44246.75337962963</v>
      </c>
      <c r="B109" s="43">
        <v>44247.690833333334</v>
      </c>
      <c r="C109" s="65">
        <v>300</v>
      </c>
      <c r="D109" s="69" t="s">
        <v>167</v>
      </c>
      <c r="E109" s="49" t="s">
        <v>31</v>
      </c>
    </row>
    <row r="110" spans="1:5" ht="15">
      <c r="A110" s="43">
        <v>44246.76230324074</v>
      </c>
      <c r="B110" s="43">
        <v>44247.690833333334</v>
      </c>
      <c r="C110" s="65">
        <v>500</v>
      </c>
      <c r="D110" s="69" t="s">
        <v>168</v>
      </c>
      <c r="E110" s="49" t="s">
        <v>31</v>
      </c>
    </row>
    <row r="111" spans="1:5" ht="15">
      <c r="A111" s="43">
        <v>44246.76290509259</v>
      </c>
      <c r="B111" s="43">
        <v>44247.690833333334</v>
      </c>
      <c r="C111" s="65">
        <v>100</v>
      </c>
      <c r="D111" s="69" t="s">
        <v>169</v>
      </c>
      <c r="E111" s="49" t="s">
        <v>31</v>
      </c>
    </row>
    <row r="112" spans="1:5" ht="15">
      <c r="A112" s="43">
        <v>44246.76320601852</v>
      </c>
      <c r="B112" s="43">
        <v>44247.690833333334</v>
      </c>
      <c r="C112" s="65">
        <v>100</v>
      </c>
      <c r="D112" s="69" t="s">
        <v>89</v>
      </c>
      <c r="E112" s="49" t="s">
        <v>31</v>
      </c>
    </row>
    <row r="113" spans="1:5" ht="15">
      <c r="A113" s="43">
        <v>44246.76768518519</v>
      </c>
      <c r="B113" s="43">
        <v>44247.690833333334</v>
      </c>
      <c r="C113" s="65">
        <v>100</v>
      </c>
      <c r="D113" s="69" t="s">
        <v>89</v>
      </c>
      <c r="E113" s="49" t="s">
        <v>31</v>
      </c>
    </row>
    <row r="114" spans="1:5" ht="15">
      <c r="A114" s="43">
        <v>44246.77143518518</v>
      </c>
      <c r="B114" s="43">
        <v>44247.690833333334</v>
      </c>
      <c r="C114" s="65">
        <v>1000</v>
      </c>
      <c r="D114" s="69" t="s">
        <v>170</v>
      </c>
      <c r="E114" s="49" t="s">
        <v>31</v>
      </c>
    </row>
    <row r="115" spans="1:5" ht="15">
      <c r="A115" s="43">
        <v>44246.775972222225</v>
      </c>
      <c r="B115" s="43">
        <v>44247.690833333334</v>
      </c>
      <c r="C115" s="65">
        <v>1000</v>
      </c>
      <c r="D115" s="69" t="s">
        <v>171</v>
      </c>
      <c r="E115" s="49" t="s">
        <v>31</v>
      </c>
    </row>
    <row r="116" spans="1:5" ht="15">
      <c r="A116" s="43">
        <v>44246.796064814815</v>
      </c>
      <c r="B116" s="43">
        <v>44247.690833333334</v>
      </c>
      <c r="C116" s="65">
        <v>500</v>
      </c>
      <c r="D116" s="69" t="s">
        <v>90</v>
      </c>
      <c r="E116" s="49" t="s">
        <v>31</v>
      </c>
    </row>
    <row r="117" spans="1:5" ht="15">
      <c r="A117" s="43">
        <v>44246.80486111111</v>
      </c>
      <c r="B117" s="43">
        <v>44247.690833333334</v>
      </c>
      <c r="C117" s="65">
        <v>100</v>
      </c>
      <c r="D117" s="69" t="s">
        <v>172</v>
      </c>
      <c r="E117" s="49" t="s">
        <v>31</v>
      </c>
    </row>
    <row r="118" spans="1:5" ht="15">
      <c r="A118" s="43">
        <v>44246.84825231481</v>
      </c>
      <c r="B118" s="43">
        <v>44247.690833333334</v>
      </c>
      <c r="C118" s="65">
        <v>300</v>
      </c>
      <c r="D118" s="69" t="s">
        <v>173</v>
      </c>
      <c r="E118" s="49" t="s">
        <v>31</v>
      </c>
    </row>
    <row r="119" spans="1:5" ht="15">
      <c r="A119" s="43">
        <v>44246.866423611114</v>
      </c>
      <c r="B119" s="43">
        <v>44247.690833333334</v>
      </c>
      <c r="C119" s="65">
        <v>1000</v>
      </c>
      <c r="D119" s="69" t="s">
        <v>174</v>
      </c>
      <c r="E119" s="49" t="s">
        <v>31</v>
      </c>
    </row>
    <row r="120" spans="1:5" ht="15">
      <c r="A120" s="43">
        <v>44246.87768518519</v>
      </c>
      <c r="B120" s="43">
        <v>44247.690833333334</v>
      </c>
      <c r="C120" s="65">
        <v>100</v>
      </c>
      <c r="D120" s="69" t="s">
        <v>175</v>
      </c>
      <c r="E120" s="49" t="s">
        <v>31</v>
      </c>
    </row>
    <row r="121" spans="1:5" ht="15">
      <c r="A121" s="43">
        <v>44246.902719907404</v>
      </c>
      <c r="B121" s="43">
        <v>44247.690833333334</v>
      </c>
      <c r="C121" s="65">
        <v>500</v>
      </c>
      <c r="D121" s="69" t="s">
        <v>48</v>
      </c>
      <c r="E121" s="49" t="s">
        <v>31</v>
      </c>
    </row>
    <row r="122" spans="1:5" ht="15">
      <c r="A122" s="43">
        <v>44246.90314814815</v>
      </c>
      <c r="B122" s="43">
        <v>44247.690833333334</v>
      </c>
      <c r="C122" s="65">
        <v>1000</v>
      </c>
      <c r="D122" s="69" t="s">
        <v>46</v>
      </c>
      <c r="E122" s="49" t="s">
        <v>31</v>
      </c>
    </row>
    <row r="123" spans="1:5" ht="15">
      <c r="A123" s="43">
        <v>44246.92037037037</v>
      </c>
      <c r="B123" s="43">
        <v>44247.690833333334</v>
      </c>
      <c r="C123" s="65">
        <v>500</v>
      </c>
      <c r="D123" s="69" t="s">
        <v>162</v>
      </c>
      <c r="E123" s="49" t="s">
        <v>31</v>
      </c>
    </row>
    <row r="124" spans="1:5" ht="15">
      <c r="A124" s="43">
        <v>44246.938252314816</v>
      </c>
      <c r="B124" s="43">
        <v>44247.690833333334</v>
      </c>
      <c r="C124" s="65">
        <v>500</v>
      </c>
      <c r="D124" s="69" t="s">
        <v>176</v>
      </c>
      <c r="E124" s="49" t="s">
        <v>31</v>
      </c>
    </row>
    <row r="125" spans="1:5" ht="15">
      <c r="A125" s="43">
        <v>44246.9390625</v>
      </c>
      <c r="B125" s="43">
        <v>44247.690833333334</v>
      </c>
      <c r="C125" s="65">
        <v>500</v>
      </c>
      <c r="D125" s="69" t="s">
        <v>177</v>
      </c>
      <c r="E125" s="49" t="s">
        <v>31</v>
      </c>
    </row>
    <row r="126" spans="1:5" ht="15">
      <c r="A126" s="43">
        <v>44246.94662037037</v>
      </c>
      <c r="B126" s="43">
        <v>44247.690833333334</v>
      </c>
      <c r="C126" s="65">
        <v>500</v>
      </c>
      <c r="D126" s="69" t="s">
        <v>178</v>
      </c>
      <c r="E126" s="49" t="s">
        <v>31</v>
      </c>
    </row>
    <row r="127" spans="1:5" ht="15">
      <c r="A127" s="43">
        <v>44246.9540162037</v>
      </c>
      <c r="B127" s="43">
        <v>44247.690833333334</v>
      </c>
      <c r="C127" s="65">
        <v>100</v>
      </c>
      <c r="D127" s="69" t="s">
        <v>179</v>
      </c>
      <c r="E127" s="49" t="s">
        <v>31</v>
      </c>
    </row>
    <row r="128" spans="1:5" ht="15">
      <c r="A128" s="43">
        <v>44246.955347222225</v>
      </c>
      <c r="B128" s="43">
        <v>44247.690833333334</v>
      </c>
      <c r="C128" s="65">
        <v>500</v>
      </c>
      <c r="D128" s="69" t="s">
        <v>180</v>
      </c>
      <c r="E128" s="49" t="s">
        <v>31</v>
      </c>
    </row>
    <row r="129" spans="1:5" ht="15">
      <c r="A129" s="43">
        <v>44246.97589120371</v>
      </c>
      <c r="B129" s="43">
        <v>44247.690833333334</v>
      </c>
      <c r="C129" s="65">
        <v>500</v>
      </c>
      <c r="D129" s="69" t="s">
        <v>181</v>
      </c>
      <c r="E129" s="49" t="s">
        <v>31</v>
      </c>
    </row>
    <row r="130" spans="1:5" ht="15">
      <c r="A130" s="43">
        <v>44247.018692129626</v>
      </c>
      <c r="B130" s="43">
        <v>44251</v>
      </c>
      <c r="C130" s="65">
        <v>500</v>
      </c>
      <c r="D130" s="69" t="s">
        <v>182</v>
      </c>
      <c r="E130" s="49" t="s">
        <v>31</v>
      </c>
    </row>
    <row r="131" spans="1:5" ht="15">
      <c r="A131" s="43">
        <v>44247.26100694444</v>
      </c>
      <c r="B131" s="43">
        <v>44251</v>
      </c>
      <c r="C131" s="65">
        <v>500</v>
      </c>
      <c r="D131" s="69" t="s">
        <v>183</v>
      </c>
      <c r="E131" s="49" t="s">
        <v>31</v>
      </c>
    </row>
    <row r="132" spans="1:5" ht="15">
      <c r="A132" s="43">
        <v>44247.45261574074</v>
      </c>
      <c r="B132" s="43">
        <v>44251</v>
      </c>
      <c r="C132" s="65">
        <v>100</v>
      </c>
      <c r="D132" s="69" t="s">
        <v>184</v>
      </c>
      <c r="E132" s="49" t="s">
        <v>31</v>
      </c>
    </row>
    <row r="133" spans="1:5" ht="15">
      <c r="A133" s="43">
        <v>44247.51828703703</v>
      </c>
      <c r="B133" s="43">
        <v>44251</v>
      </c>
      <c r="C133" s="65">
        <v>500</v>
      </c>
      <c r="D133" s="69" t="s">
        <v>185</v>
      </c>
      <c r="E133" s="49" t="s">
        <v>31</v>
      </c>
    </row>
    <row r="134" spans="1:5" ht="15">
      <c r="A134" s="43">
        <v>44247.66491898148</v>
      </c>
      <c r="B134" s="43">
        <v>44251</v>
      </c>
      <c r="C134" s="65">
        <v>1000</v>
      </c>
      <c r="D134" s="69" t="s">
        <v>186</v>
      </c>
      <c r="E134" s="49" t="s">
        <v>31</v>
      </c>
    </row>
    <row r="135" spans="1:5" ht="15">
      <c r="A135" s="43">
        <v>44247.694340277776</v>
      </c>
      <c r="B135" s="43">
        <v>44251</v>
      </c>
      <c r="C135" s="65">
        <v>100</v>
      </c>
      <c r="D135" s="69" t="s">
        <v>187</v>
      </c>
      <c r="E135" s="49" t="s">
        <v>31</v>
      </c>
    </row>
    <row r="136" spans="1:5" ht="15">
      <c r="A136" s="43">
        <v>44247.707916666666</v>
      </c>
      <c r="B136" s="43">
        <v>44251</v>
      </c>
      <c r="C136" s="65">
        <v>500</v>
      </c>
      <c r="D136" s="69" t="s">
        <v>188</v>
      </c>
      <c r="E136" s="49" t="s">
        <v>31</v>
      </c>
    </row>
    <row r="137" spans="1:5" ht="15">
      <c r="A137" s="43">
        <v>44247.750868055555</v>
      </c>
      <c r="B137" s="43">
        <v>44251</v>
      </c>
      <c r="C137" s="65">
        <v>500</v>
      </c>
      <c r="D137" s="69" t="s">
        <v>189</v>
      </c>
      <c r="E137" s="49" t="s">
        <v>31</v>
      </c>
    </row>
    <row r="138" spans="1:5" ht="15">
      <c r="A138" s="43">
        <v>44247.77753472222</v>
      </c>
      <c r="B138" s="43">
        <v>44251</v>
      </c>
      <c r="C138" s="65">
        <v>100</v>
      </c>
      <c r="D138" s="69" t="s">
        <v>93</v>
      </c>
      <c r="E138" s="49" t="s">
        <v>31</v>
      </c>
    </row>
    <row r="139" spans="1:5" ht="15">
      <c r="A139" s="43">
        <v>44247.7796875</v>
      </c>
      <c r="B139" s="43">
        <v>44251</v>
      </c>
      <c r="C139" s="65">
        <v>100</v>
      </c>
      <c r="D139" s="69" t="s">
        <v>93</v>
      </c>
      <c r="E139" s="49" t="s">
        <v>31</v>
      </c>
    </row>
    <row r="140" spans="1:5" ht="15">
      <c r="A140" s="43">
        <v>44247.81815972222</v>
      </c>
      <c r="B140" s="43">
        <v>44251</v>
      </c>
      <c r="C140" s="65">
        <v>300</v>
      </c>
      <c r="D140" s="69" t="s">
        <v>190</v>
      </c>
      <c r="E140" s="49" t="s">
        <v>31</v>
      </c>
    </row>
    <row r="141" spans="1:5" ht="15">
      <c r="A141" s="43">
        <v>44247.85335648148</v>
      </c>
      <c r="B141" s="43">
        <v>44251</v>
      </c>
      <c r="C141" s="65">
        <v>300</v>
      </c>
      <c r="D141" s="69">
        <v>6708775</v>
      </c>
      <c r="E141" s="49" t="s">
        <v>31</v>
      </c>
    </row>
    <row r="142" spans="1:5" ht="15">
      <c r="A142" s="43">
        <v>44247.93760416667</v>
      </c>
      <c r="B142" s="43">
        <v>44251</v>
      </c>
      <c r="C142" s="65">
        <v>200</v>
      </c>
      <c r="D142" s="69" t="s">
        <v>191</v>
      </c>
      <c r="E142" s="49" t="s">
        <v>31</v>
      </c>
    </row>
    <row r="143" spans="1:5" ht="15">
      <c r="A143" s="43">
        <v>44247.95891203704</v>
      </c>
      <c r="B143" s="43">
        <v>44251</v>
      </c>
      <c r="C143" s="65">
        <v>100</v>
      </c>
      <c r="D143" s="69" t="s">
        <v>192</v>
      </c>
      <c r="E143" s="49" t="s">
        <v>31</v>
      </c>
    </row>
    <row r="144" spans="1:5" ht="15">
      <c r="A144" s="43">
        <v>44248.01428240741</v>
      </c>
      <c r="B144" s="43">
        <v>44251</v>
      </c>
      <c r="C144" s="65">
        <v>500</v>
      </c>
      <c r="D144" s="69" t="s">
        <v>193</v>
      </c>
      <c r="E144" s="49" t="s">
        <v>31</v>
      </c>
    </row>
    <row r="145" spans="1:5" ht="15">
      <c r="A145" s="43">
        <v>44248.79652777778</v>
      </c>
      <c r="B145" s="43">
        <v>44251</v>
      </c>
      <c r="C145" s="65">
        <v>1400</v>
      </c>
      <c r="D145" s="69" t="s">
        <v>194</v>
      </c>
      <c r="E145" s="49" t="s">
        <v>31</v>
      </c>
    </row>
    <row r="146" spans="1:5" ht="15">
      <c r="A146" s="43">
        <v>44248.79673611111</v>
      </c>
      <c r="B146" s="43">
        <v>44251</v>
      </c>
      <c r="C146" s="65">
        <v>2900</v>
      </c>
      <c r="D146" s="69" t="s">
        <v>195</v>
      </c>
      <c r="E146" s="49" t="s">
        <v>31</v>
      </c>
    </row>
    <row r="147" spans="1:5" ht="15">
      <c r="A147" s="43">
        <v>44248.826145833336</v>
      </c>
      <c r="B147" s="43">
        <v>44251</v>
      </c>
      <c r="C147" s="65">
        <v>600</v>
      </c>
      <c r="D147" s="69" t="s">
        <v>196</v>
      </c>
      <c r="E147" s="49" t="s">
        <v>31</v>
      </c>
    </row>
    <row r="148" spans="1:5" ht="15">
      <c r="A148" s="43">
        <v>44248.84049768518</v>
      </c>
      <c r="B148" s="43">
        <v>44251</v>
      </c>
      <c r="C148" s="65">
        <v>148</v>
      </c>
      <c r="D148" s="69" t="s">
        <v>197</v>
      </c>
      <c r="E148" s="49" t="s">
        <v>31</v>
      </c>
    </row>
    <row r="149" spans="1:5" ht="15">
      <c r="A149" s="43">
        <v>44248.85361111111</v>
      </c>
      <c r="B149" s="43">
        <v>44251</v>
      </c>
      <c r="C149" s="65">
        <v>1000</v>
      </c>
      <c r="D149" s="69" t="s">
        <v>198</v>
      </c>
      <c r="E149" s="49" t="s">
        <v>31</v>
      </c>
    </row>
    <row r="150" spans="1:5" ht="15">
      <c r="A150" s="43">
        <v>44248.85591435185</v>
      </c>
      <c r="B150" s="43">
        <v>44251</v>
      </c>
      <c r="C150" s="65">
        <v>300</v>
      </c>
      <c r="D150" s="69" t="s">
        <v>199</v>
      </c>
      <c r="E150" s="49" t="s">
        <v>31</v>
      </c>
    </row>
    <row r="151" spans="1:5" ht="15">
      <c r="A151" s="43">
        <v>44248.868680555555</v>
      </c>
      <c r="B151" s="43">
        <v>44251</v>
      </c>
      <c r="C151" s="65">
        <v>100</v>
      </c>
      <c r="D151" s="69" t="s">
        <v>200</v>
      </c>
      <c r="E151" s="49" t="s">
        <v>31</v>
      </c>
    </row>
    <row r="152" spans="1:5" ht="15">
      <c r="A152" s="43">
        <v>44248.886087962965</v>
      </c>
      <c r="B152" s="43">
        <v>44251</v>
      </c>
      <c r="C152" s="65">
        <v>3000</v>
      </c>
      <c r="D152" s="69" t="s">
        <v>201</v>
      </c>
      <c r="E152" s="49" t="s">
        <v>31</v>
      </c>
    </row>
    <row r="153" spans="1:5" ht="15">
      <c r="A153" s="43">
        <v>44248.88928240741</v>
      </c>
      <c r="B153" s="43">
        <v>44251</v>
      </c>
      <c r="C153" s="65">
        <v>500</v>
      </c>
      <c r="D153" s="69" t="s">
        <v>202</v>
      </c>
      <c r="E153" s="49" t="s">
        <v>31</v>
      </c>
    </row>
    <row r="154" spans="1:5" ht="15">
      <c r="A154" s="43">
        <v>44248.902083333334</v>
      </c>
      <c r="B154" s="43">
        <v>44251</v>
      </c>
      <c r="C154" s="65">
        <v>100</v>
      </c>
      <c r="D154" s="69" t="s">
        <v>203</v>
      </c>
      <c r="E154" s="49" t="s">
        <v>31</v>
      </c>
    </row>
    <row r="155" spans="1:5" ht="15">
      <c r="A155" s="43">
        <v>44248.918171296296</v>
      </c>
      <c r="B155" s="43">
        <v>44251</v>
      </c>
      <c r="C155" s="65">
        <v>100</v>
      </c>
      <c r="D155" s="69" t="s">
        <v>204</v>
      </c>
      <c r="E155" s="49" t="s">
        <v>31</v>
      </c>
    </row>
    <row r="156" spans="1:5" ht="15">
      <c r="A156" s="43">
        <v>44248.93577546296</v>
      </c>
      <c r="B156" s="43">
        <v>44251</v>
      </c>
      <c r="C156" s="65">
        <v>500</v>
      </c>
      <c r="D156" s="69" t="s">
        <v>205</v>
      </c>
      <c r="E156" s="49" t="s">
        <v>31</v>
      </c>
    </row>
    <row r="157" spans="1:5" ht="15">
      <c r="A157" s="43">
        <v>44249.30119212963</v>
      </c>
      <c r="B157" s="43">
        <v>44251</v>
      </c>
      <c r="C157" s="65">
        <v>500</v>
      </c>
      <c r="D157" s="69" t="s">
        <v>206</v>
      </c>
      <c r="E157" s="49" t="s">
        <v>31</v>
      </c>
    </row>
    <row r="158" spans="1:5" ht="15">
      <c r="A158" s="43">
        <v>44249.37762731482</v>
      </c>
      <c r="B158" s="43">
        <v>44251</v>
      </c>
      <c r="C158" s="65">
        <v>1500</v>
      </c>
      <c r="D158" s="69" t="s">
        <v>194</v>
      </c>
      <c r="E158" s="49" t="s">
        <v>31</v>
      </c>
    </row>
    <row r="159" spans="1:5" ht="15">
      <c r="A159" s="43">
        <v>44249.42517361111</v>
      </c>
      <c r="B159" s="43">
        <v>44251</v>
      </c>
      <c r="C159" s="65">
        <v>100</v>
      </c>
      <c r="D159" s="69" t="s">
        <v>207</v>
      </c>
      <c r="E159" s="49" t="s">
        <v>31</v>
      </c>
    </row>
    <row r="160" spans="1:5" ht="15">
      <c r="A160" s="43">
        <v>44249.44534722222</v>
      </c>
      <c r="B160" s="43">
        <v>44251</v>
      </c>
      <c r="C160" s="65">
        <v>10000</v>
      </c>
      <c r="D160" s="69" t="s">
        <v>194</v>
      </c>
      <c r="E160" s="49" t="s">
        <v>31</v>
      </c>
    </row>
    <row r="161" spans="1:5" ht="15">
      <c r="A161" s="43">
        <v>44249.47048611111</v>
      </c>
      <c r="B161" s="43">
        <v>44251</v>
      </c>
      <c r="C161" s="65">
        <v>100</v>
      </c>
      <c r="D161" s="69" t="s">
        <v>208</v>
      </c>
      <c r="E161" s="49" t="s">
        <v>31</v>
      </c>
    </row>
    <row r="162" spans="1:5" ht="15">
      <c r="A162" s="43">
        <v>44249.50121527778</v>
      </c>
      <c r="B162" s="43">
        <v>44251</v>
      </c>
      <c r="C162" s="65">
        <v>500</v>
      </c>
      <c r="D162" s="69" t="s">
        <v>209</v>
      </c>
      <c r="E162" s="49" t="s">
        <v>31</v>
      </c>
    </row>
    <row r="163" spans="1:5" ht="15">
      <c r="A163" s="43">
        <v>44249.50591435185</v>
      </c>
      <c r="B163" s="43">
        <v>44251</v>
      </c>
      <c r="C163" s="65">
        <v>55000</v>
      </c>
      <c r="D163" s="69" t="s">
        <v>210</v>
      </c>
      <c r="E163" s="49" t="s">
        <v>31</v>
      </c>
    </row>
    <row r="164" spans="1:5" ht="15">
      <c r="A164" s="43">
        <v>44249.61170138889</v>
      </c>
      <c r="B164" s="43">
        <v>44251</v>
      </c>
      <c r="C164" s="65">
        <v>1000</v>
      </c>
      <c r="D164" s="69" t="s">
        <v>62</v>
      </c>
      <c r="E164" s="49" t="s">
        <v>31</v>
      </c>
    </row>
    <row r="165" spans="1:5" ht="15">
      <c r="A165" s="43">
        <v>44249.67157407408</v>
      </c>
      <c r="B165" s="43">
        <v>44251</v>
      </c>
      <c r="C165" s="65">
        <v>1000</v>
      </c>
      <c r="D165" s="69" t="s">
        <v>55</v>
      </c>
      <c r="E165" s="49" t="s">
        <v>31</v>
      </c>
    </row>
    <row r="166" spans="1:5" ht="15">
      <c r="A166" s="43">
        <v>44249.68659722222</v>
      </c>
      <c r="B166" s="43">
        <v>44251</v>
      </c>
      <c r="C166" s="65">
        <v>1000</v>
      </c>
      <c r="D166" s="69" t="s">
        <v>211</v>
      </c>
      <c r="E166" s="49" t="s">
        <v>31</v>
      </c>
    </row>
    <row r="167" spans="1:5" ht="15">
      <c r="A167" s="43">
        <v>44249.71239583333</v>
      </c>
      <c r="B167" s="43">
        <v>44251</v>
      </c>
      <c r="C167" s="65">
        <v>100</v>
      </c>
      <c r="D167" s="69" t="s">
        <v>71</v>
      </c>
      <c r="E167" s="49" t="s">
        <v>31</v>
      </c>
    </row>
    <row r="168" spans="1:5" ht="15">
      <c r="A168" s="43">
        <v>44249.901875</v>
      </c>
      <c r="B168" s="43">
        <v>44251</v>
      </c>
      <c r="C168" s="65">
        <v>500</v>
      </c>
      <c r="D168" s="69" t="s">
        <v>212</v>
      </c>
      <c r="E168" s="49" t="s">
        <v>31</v>
      </c>
    </row>
    <row r="169" spans="1:5" ht="15">
      <c r="A169" s="43">
        <v>44249.903275462966</v>
      </c>
      <c r="B169" s="43">
        <v>44251</v>
      </c>
      <c r="C169" s="65">
        <v>500</v>
      </c>
      <c r="D169" s="69" t="s">
        <v>213</v>
      </c>
      <c r="E169" s="49" t="s">
        <v>31</v>
      </c>
    </row>
    <row r="170" spans="1:5" ht="15">
      <c r="A170" s="43">
        <v>44250.04829861111</v>
      </c>
      <c r="B170" s="43">
        <v>44251</v>
      </c>
      <c r="C170" s="65">
        <v>100</v>
      </c>
      <c r="D170" s="69" t="s">
        <v>214</v>
      </c>
      <c r="E170" s="49" t="s">
        <v>31</v>
      </c>
    </row>
    <row r="171" spans="1:5" ht="15">
      <c r="A171" s="43">
        <v>44250.31864583334</v>
      </c>
      <c r="B171" s="43">
        <v>44251</v>
      </c>
      <c r="C171" s="65">
        <v>100</v>
      </c>
      <c r="D171" s="69" t="s">
        <v>215</v>
      </c>
      <c r="E171" s="49" t="s">
        <v>31</v>
      </c>
    </row>
    <row r="172" spans="1:5" ht="15">
      <c r="A172" s="43">
        <v>44250.33377314815</v>
      </c>
      <c r="B172" s="43">
        <v>44251</v>
      </c>
      <c r="C172" s="65">
        <v>5000</v>
      </c>
      <c r="D172" s="69" t="s">
        <v>216</v>
      </c>
      <c r="E172" s="49" t="s">
        <v>31</v>
      </c>
    </row>
    <row r="173" spans="1:5" ht="15">
      <c r="A173" s="43">
        <v>44250.37668981482</v>
      </c>
      <c r="B173" s="43">
        <v>44251</v>
      </c>
      <c r="C173" s="65">
        <v>2000</v>
      </c>
      <c r="D173" s="69" t="s">
        <v>194</v>
      </c>
      <c r="E173" s="49" t="s">
        <v>31</v>
      </c>
    </row>
    <row r="174" spans="1:5" ht="15">
      <c r="A174" s="43">
        <v>44250.3828125</v>
      </c>
      <c r="B174" s="43">
        <v>44251</v>
      </c>
      <c r="C174" s="65">
        <v>500</v>
      </c>
      <c r="D174" s="69" t="s">
        <v>217</v>
      </c>
      <c r="E174" s="49" t="s">
        <v>31</v>
      </c>
    </row>
    <row r="175" spans="1:5" ht="15">
      <c r="A175" s="43">
        <v>44250.47211805556</v>
      </c>
      <c r="B175" s="43">
        <v>44251</v>
      </c>
      <c r="C175" s="65">
        <v>500</v>
      </c>
      <c r="D175" s="69" t="s">
        <v>218</v>
      </c>
      <c r="E175" s="49" t="s">
        <v>31</v>
      </c>
    </row>
    <row r="176" spans="1:5" ht="15">
      <c r="A176" s="43">
        <v>44250.538773148146</v>
      </c>
      <c r="B176" s="43">
        <v>44251</v>
      </c>
      <c r="C176" s="65">
        <v>300</v>
      </c>
      <c r="D176" s="69" t="s">
        <v>219</v>
      </c>
      <c r="E176" s="49" t="s">
        <v>31</v>
      </c>
    </row>
    <row r="177" spans="1:5" ht="15">
      <c r="A177" s="43">
        <v>44250.913981481484</v>
      </c>
      <c r="B177" s="43">
        <v>44251</v>
      </c>
      <c r="C177" s="65">
        <v>500</v>
      </c>
      <c r="D177" s="69" t="s">
        <v>220</v>
      </c>
      <c r="E177" s="49" t="s">
        <v>31</v>
      </c>
    </row>
    <row r="178" spans="1:5" ht="15">
      <c r="A178" s="43">
        <v>44250.91496527778</v>
      </c>
      <c r="B178" s="43">
        <v>44251</v>
      </c>
      <c r="C178" s="65">
        <v>300</v>
      </c>
      <c r="D178" s="69" t="s">
        <v>220</v>
      </c>
      <c r="E178" s="49" t="s">
        <v>31</v>
      </c>
    </row>
    <row r="179" spans="1:5" ht="15">
      <c r="A179" s="43">
        <v>44250.92162037037</v>
      </c>
      <c r="B179" s="43">
        <v>44251</v>
      </c>
      <c r="C179" s="65">
        <v>4000</v>
      </c>
      <c r="D179" s="69" t="s">
        <v>154</v>
      </c>
      <c r="E179" s="49" t="s">
        <v>31</v>
      </c>
    </row>
    <row r="180" spans="1:5" ht="15">
      <c r="A180" s="43">
        <v>44252.750868055555</v>
      </c>
      <c r="B180" s="46">
        <v>44262.00519675926</v>
      </c>
      <c r="C180" s="65">
        <v>500</v>
      </c>
      <c r="D180" s="69" t="s">
        <v>92</v>
      </c>
      <c r="E180" s="49" t="s">
        <v>31</v>
      </c>
    </row>
    <row r="181" spans="1:5" ht="15">
      <c r="A181" s="43">
        <v>44253.04587962963</v>
      </c>
      <c r="B181" s="46">
        <v>44262.00519675926</v>
      </c>
      <c r="C181" s="65">
        <v>20000</v>
      </c>
      <c r="D181" s="69" t="s">
        <v>221</v>
      </c>
      <c r="E181" s="49" t="s">
        <v>31</v>
      </c>
    </row>
    <row r="182" spans="1:5" ht="15">
      <c r="A182" s="43">
        <v>44253.514548611114</v>
      </c>
      <c r="B182" s="46">
        <v>44262.00519675926</v>
      </c>
      <c r="C182" s="65">
        <v>1000</v>
      </c>
      <c r="D182" s="69" t="s">
        <v>171</v>
      </c>
      <c r="E182" s="49" t="s">
        <v>31</v>
      </c>
    </row>
    <row r="183" spans="1:5" ht="15">
      <c r="A183" s="43">
        <v>44253.52069444444</v>
      </c>
      <c r="B183" s="46">
        <v>44262.00519675926</v>
      </c>
      <c r="C183" s="65">
        <v>100</v>
      </c>
      <c r="D183" s="69" t="s">
        <v>222</v>
      </c>
      <c r="E183" s="49" t="s">
        <v>31</v>
      </c>
    </row>
    <row r="184" spans="1:5" ht="15">
      <c r="A184" s="43">
        <v>44253.594618055555</v>
      </c>
      <c r="B184" s="46">
        <v>44262.00519675926</v>
      </c>
      <c r="C184" s="65">
        <v>100</v>
      </c>
      <c r="D184" s="69" t="s">
        <v>89</v>
      </c>
      <c r="E184" s="49" t="s">
        <v>31</v>
      </c>
    </row>
    <row r="185" spans="1:5" ht="15">
      <c r="A185" s="43">
        <v>44253.61945601852</v>
      </c>
      <c r="B185" s="46">
        <v>44262.00519675926</v>
      </c>
      <c r="C185" s="65">
        <v>2000</v>
      </c>
      <c r="D185" s="69" t="s">
        <v>223</v>
      </c>
      <c r="E185" s="49" t="s">
        <v>31</v>
      </c>
    </row>
    <row r="186" spans="1:5" ht="15">
      <c r="A186" s="43">
        <v>44253.649664351855</v>
      </c>
      <c r="B186" s="46">
        <v>44262.00519675926</v>
      </c>
      <c r="C186" s="65">
        <v>1000</v>
      </c>
      <c r="D186" s="69" t="s">
        <v>96</v>
      </c>
      <c r="E186" s="49" t="s">
        <v>31</v>
      </c>
    </row>
    <row r="187" spans="1:5" ht="15">
      <c r="A187" s="43">
        <v>44253.66509259259</v>
      </c>
      <c r="B187" s="46">
        <v>44262.00519675926</v>
      </c>
      <c r="C187" s="65">
        <v>1000</v>
      </c>
      <c r="D187" s="69" t="s">
        <v>86</v>
      </c>
      <c r="E187" s="49" t="s">
        <v>31</v>
      </c>
    </row>
    <row r="188" spans="1:5" ht="15">
      <c r="A188" s="43">
        <v>44253.66905092593</v>
      </c>
      <c r="B188" s="46">
        <v>44262.00519675926</v>
      </c>
      <c r="C188" s="65">
        <v>25000</v>
      </c>
      <c r="D188" s="69" t="s">
        <v>224</v>
      </c>
      <c r="E188" s="49" t="s">
        <v>31</v>
      </c>
    </row>
    <row r="189" spans="1:5" ht="15">
      <c r="A189" s="43">
        <v>44253.7508912037</v>
      </c>
      <c r="B189" s="46">
        <v>44262.00519675926</v>
      </c>
      <c r="C189" s="65">
        <v>500</v>
      </c>
      <c r="D189" s="69" t="s">
        <v>72</v>
      </c>
      <c r="E189" s="49" t="s">
        <v>31</v>
      </c>
    </row>
    <row r="190" spans="1:5" ht="15">
      <c r="A190" s="43">
        <v>44253.7508912037</v>
      </c>
      <c r="B190" s="46">
        <v>44262.00519675926</v>
      </c>
      <c r="C190" s="65">
        <v>100</v>
      </c>
      <c r="D190" s="69" t="s">
        <v>222</v>
      </c>
      <c r="E190" s="49" t="s">
        <v>31</v>
      </c>
    </row>
    <row r="191" spans="1:5" ht="15">
      <c r="A191" s="43">
        <v>44253.750914351855</v>
      </c>
      <c r="B191" s="46">
        <v>44262.00519675926</v>
      </c>
      <c r="C191" s="65">
        <v>20000</v>
      </c>
      <c r="D191" s="69" t="s">
        <v>221</v>
      </c>
      <c r="E191" s="49" t="s">
        <v>31</v>
      </c>
    </row>
    <row r="192" spans="1:5" ht="15">
      <c r="A192" s="43">
        <v>44254.364965277775</v>
      </c>
      <c r="B192" s="46">
        <v>44262.00519675926</v>
      </c>
      <c r="C192" s="65">
        <v>100</v>
      </c>
      <c r="D192" s="69" t="s">
        <v>225</v>
      </c>
      <c r="E192" s="49" t="s">
        <v>31</v>
      </c>
    </row>
    <row r="193" spans="1:5" ht="15">
      <c r="A193" s="43">
        <v>44254.529699074075</v>
      </c>
      <c r="B193" s="46">
        <v>44262.00519675926</v>
      </c>
      <c r="C193" s="65">
        <v>500</v>
      </c>
      <c r="D193" s="69" t="s">
        <v>87</v>
      </c>
      <c r="E193" s="49" t="s">
        <v>31</v>
      </c>
    </row>
    <row r="194" spans="1:5" ht="15">
      <c r="A194" s="43">
        <v>44254.644594907404</v>
      </c>
      <c r="B194" s="46">
        <v>44262.00519675926</v>
      </c>
      <c r="C194" s="65">
        <v>300</v>
      </c>
      <c r="D194" s="69" t="s">
        <v>226</v>
      </c>
      <c r="E194" s="49" t="s">
        <v>31</v>
      </c>
    </row>
    <row r="195" spans="1:5" ht="15">
      <c r="A195" s="43">
        <v>44254.64703703704</v>
      </c>
      <c r="B195" s="46">
        <v>44262.00519675926</v>
      </c>
      <c r="C195" s="65">
        <v>1500</v>
      </c>
      <c r="D195" s="69" t="s">
        <v>227</v>
      </c>
      <c r="E195" s="49" t="s">
        <v>31</v>
      </c>
    </row>
    <row r="196" spans="1:5" ht="15">
      <c r="A196" s="43">
        <v>44254.689884259256</v>
      </c>
      <c r="B196" s="46">
        <v>44262.00519675926</v>
      </c>
      <c r="C196" s="65">
        <v>500</v>
      </c>
      <c r="D196" s="69" t="s">
        <v>228</v>
      </c>
      <c r="E196" s="49" t="s">
        <v>31</v>
      </c>
    </row>
    <row r="197" spans="1:5" ht="15">
      <c r="A197" s="43">
        <v>44254.95574074074</v>
      </c>
      <c r="B197" s="46">
        <v>44262.00519675926</v>
      </c>
      <c r="C197" s="65">
        <v>200</v>
      </c>
      <c r="D197" s="69" t="s">
        <v>229</v>
      </c>
      <c r="E197" s="49" t="s">
        <v>31</v>
      </c>
    </row>
    <row r="198" spans="1:5" ht="15">
      <c r="A198" s="43">
        <v>44255.75090277778</v>
      </c>
      <c r="B198" s="46">
        <v>44262.00519675926</v>
      </c>
      <c r="C198" s="65">
        <v>1000</v>
      </c>
      <c r="D198" s="69" t="s">
        <v>94</v>
      </c>
      <c r="E198" s="49" t="s">
        <v>31</v>
      </c>
    </row>
    <row r="199" spans="1:5" ht="15">
      <c r="A199" s="43">
        <v>44255.75090277778</v>
      </c>
      <c r="B199" s="46">
        <v>44262.00519675926</v>
      </c>
      <c r="C199" s="65">
        <v>1000</v>
      </c>
      <c r="D199" s="69" t="s">
        <v>84</v>
      </c>
      <c r="E199" s="49" t="s">
        <v>31</v>
      </c>
    </row>
    <row r="200" spans="1:8" ht="30.75" customHeight="1">
      <c r="A200" s="89" t="s">
        <v>47</v>
      </c>
      <c r="B200" s="90"/>
      <c r="C200" s="58">
        <f>SUM(C6:C179)*(97.1%)-0.01</f>
        <v>569082.699</v>
      </c>
      <c r="D200" s="68"/>
      <c r="E200" s="59"/>
      <c r="H200" s="63"/>
    </row>
    <row r="201" spans="1:5" ht="51" customHeight="1">
      <c r="A201" s="89" t="s">
        <v>73</v>
      </c>
      <c r="B201" s="90"/>
      <c r="C201" s="58">
        <f>SUM(C180:C199)*(97.1%)</f>
        <v>74184.4</v>
      </c>
      <c r="D201" s="68"/>
      <c r="E201" s="59"/>
    </row>
    <row r="204" ht="15">
      <c r="C204" s="63"/>
    </row>
    <row r="207" ht="15">
      <c r="C207" s="63"/>
    </row>
    <row r="245" spans="1:5" s="53" customFormat="1" ht="31.5" customHeight="1">
      <c r="A245"/>
      <c r="B245"/>
      <c r="C245"/>
      <c r="D245" s="67"/>
      <c r="E245"/>
    </row>
    <row r="246" spans="1:5" s="53" customFormat="1" ht="34.5" customHeight="1">
      <c r="A246"/>
      <c r="B246"/>
      <c r="C246"/>
      <c r="D246" s="67"/>
      <c r="E246"/>
    </row>
  </sheetData>
  <sheetProtection/>
  <mergeCells count="5">
    <mergeCell ref="A1:E1"/>
    <mergeCell ref="A2:E2"/>
    <mergeCell ref="A3:E3"/>
    <mergeCell ref="A200:B200"/>
    <mergeCell ref="A201:B2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7.140625" style="0" customWidth="1"/>
    <col min="2" max="2" width="16.28125" style="0" customWidth="1"/>
    <col min="3" max="3" width="33.140625" style="0" customWidth="1"/>
    <col min="4" max="4" width="40.421875" style="0" customWidth="1"/>
  </cols>
  <sheetData>
    <row r="1" spans="1:4" ht="15.75">
      <c r="A1" s="72" t="s">
        <v>21</v>
      </c>
      <c r="B1" s="72"/>
      <c r="C1" s="72"/>
      <c r="D1" s="72"/>
    </row>
    <row r="2" spans="1:4" ht="15.75">
      <c r="A2" s="73" t="s">
        <v>22</v>
      </c>
      <c r="B2" s="73"/>
      <c r="C2" s="73"/>
      <c r="D2" s="73"/>
    </row>
    <row r="3" spans="1:4" ht="15.75">
      <c r="A3" s="73" t="s">
        <v>230</v>
      </c>
      <c r="B3" s="73"/>
      <c r="C3" s="73"/>
      <c r="D3" s="73"/>
    </row>
    <row r="5" spans="1:4" ht="27" customHeight="1">
      <c r="A5" s="51" t="s">
        <v>28</v>
      </c>
      <c r="B5" s="52" t="s">
        <v>23</v>
      </c>
      <c r="C5" s="52" t="s">
        <v>24</v>
      </c>
      <c r="D5" s="52" t="s">
        <v>25</v>
      </c>
    </row>
    <row r="6" spans="1:4" s="60" customFormat="1" ht="25.5" customHeight="1">
      <c r="A6" s="80" t="s">
        <v>35</v>
      </c>
      <c r="B6" s="80"/>
      <c r="C6" s="80"/>
      <c r="D6" s="80"/>
    </row>
    <row r="7" spans="1:4" ht="15">
      <c r="A7" s="43" t="s">
        <v>231</v>
      </c>
      <c r="B7" s="44">
        <v>500</v>
      </c>
      <c r="C7" s="49" t="s">
        <v>60</v>
      </c>
      <c r="D7" s="49" t="s">
        <v>31</v>
      </c>
    </row>
    <row r="8" spans="1:4" ht="15">
      <c r="A8" s="43" t="s">
        <v>232</v>
      </c>
      <c r="B8" s="44">
        <v>1495000</v>
      </c>
      <c r="C8" s="49" t="s">
        <v>85</v>
      </c>
      <c r="D8" s="49" t="s">
        <v>31</v>
      </c>
    </row>
    <row r="9" spans="1:4" ht="15">
      <c r="A9" s="43" t="s">
        <v>233</v>
      </c>
      <c r="B9" s="44">
        <v>7000</v>
      </c>
      <c r="C9" s="49" t="s">
        <v>238</v>
      </c>
      <c r="D9" s="49" t="s">
        <v>31</v>
      </c>
    </row>
    <row r="10" spans="1:4" ht="15">
      <c r="A10" s="43" t="s">
        <v>233</v>
      </c>
      <c r="B10" s="44">
        <v>4200000</v>
      </c>
      <c r="C10" s="49" t="s">
        <v>239</v>
      </c>
      <c r="D10" s="49" t="s">
        <v>31</v>
      </c>
    </row>
    <row r="11" spans="1:4" ht="15">
      <c r="A11" s="43" t="s">
        <v>234</v>
      </c>
      <c r="B11" s="44">
        <v>1000</v>
      </c>
      <c r="C11" s="49" t="s">
        <v>240</v>
      </c>
      <c r="D11" s="49" t="s">
        <v>31</v>
      </c>
    </row>
    <row r="12" spans="1:4" ht="15">
      <c r="A12" s="43" t="s">
        <v>234</v>
      </c>
      <c r="B12" s="44">
        <v>500000</v>
      </c>
      <c r="C12" s="49" t="s">
        <v>241</v>
      </c>
      <c r="D12" s="49" t="s">
        <v>31</v>
      </c>
    </row>
    <row r="13" spans="1:4" ht="15">
      <c r="A13" s="43" t="s">
        <v>235</v>
      </c>
      <c r="B13" s="44">
        <v>100000</v>
      </c>
      <c r="C13" s="49" t="s">
        <v>242</v>
      </c>
      <c r="D13" s="49" t="s">
        <v>31</v>
      </c>
    </row>
    <row r="14" spans="1:4" ht="15">
      <c r="A14" s="43" t="s">
        <v>236</v>
      </c>
      <c r="B14" s="44">
        <v>100</v>
      </c>
      <c r="C14" s="49" t="s">
        <v>243</v>
      </c>
      <c r="D14" s="49" t="s">
        <v>31</v>
      </c>
    </row>
    <row r="15" spans="1:4" ht="15">
      <c r="A15" s="43" t="s">
        <v>236</v>
      </c>
      <c r="B15" s="44">
        <v>200</v>
      </c>
      <c r="C15" s="49" t="s">
        <v>60</v>
      </c>
      <c r="D15" s="49" t="s">
        <v>31</v>
      </c>
    </row>
    <row r="16" spans="1:4" ht="15">
      <c r="A16" s="43" t="s">
        <v>236</v>
      </c>
      <c r="B16" s="44">
        <v>5000000</v>
      </c>
      <c r="C16" s="49" t="s">
        <v>244</v>
      </c>
      <c r="D16" s="49" t="s">
        <v>31</v>
      </c>
    </row>
    <row r="17" spans="1:4" ht="15">
      <c r="A17" s="43" t="s">
        <v>237</v>
      </c>
      <c r="B17" s="44">
        <v>200</v>
      </c>
      <c r="C17" s="49" t="s">
        <v>245</v>
      </c>
      <c r="D17" s="49" t="s">
        <v>31</v>
      </c>
    </row>
    <row r="18" spans="1:4" ht="15">
      <c r="A18" s="43" t="s">
        <v>237</v>
      </c>
      <c r="B18" s="44">
        <v>200</v>
      </c>
      <c r="C18" s="49" t="s">
        <v>246</v>
      </c>
      <c r="D18" s="49" t="s">
        <v>31</v>
      </c>
    </row>
    <row r="19" spans="1:4" ht="15">
      <c r="A19" s="43" t="s">
        <v>237</v>
      </c>
      <c r="B19" s="44">
        <v>500</v>
      </c>
      <c r="C19" s="49" t="s">
        <v>247</v>
      </c>
      <c r="D19" s="49" t="s">
        <v>31</v>
      </c>
    </row>
    <row r="20" spans="1:4" ht="15">
      <c r="A20" s="43" t="s">
        <v>237</v>
      </c>
      <c r="B20" s="44">
        <v>500</v>
      </c>
      <c r="C20" s="49" t="s">
        <v>248</v>
      </c>
      <c r="D20" s="49" t="s">
        <v>31</v>
      </c>
    </row>
    <row r="21" spans="1:4" ht="15">
      <c r="A21" s="43" t="s">
        <v>237</v>
      </c>
      <c r="B21" s="44">
        <v>500</v>
      </c>
      <c r="C21" s="49" t="s">
        <v>249</v>
      </c>
      <c r="D21" s="49" t="s">
        <v>31</v>
      </c>
    </row>
    <row r="22" spans="1:4" s="61" customFormat="1" ht="15">
      <c r="A22" s="54" t="s">
        <v>1</v>
      </c>
      <c r="B22" s="55">
        <f>SUM(B7:B21)</f>
        <v>11305700</v>
      </c>
      <c r="C22" s="93"/>
      <c r="D22" s="94"/>
    </row>
    <row r="23" spans="1:4" s="60" customFormat="1" ht="25.5" customHeight="1">
      <c r="A23" s="80" t="s">
        <v>32</v>
      </c>
      <c r="B23" s="80"/>
      <c r="C23" s="80"/>
      <c r="D23" s="80"/>
    </row>
    <row r="24" spans="1:4" ht="15">
      <c r="A24" s="46">
        <v>44255</v>
      </c>
      <c r="B24" s="44">
        <v>65534.22</v>
      </c>
      <c r="C24" s="95" t="s">
        <v>30</v>
      </c>
      <c r="D24" s="96"/>
    </row>
    <row r="25" spans="1:4" s="61" customFormat="1" ht="15">
      <c r="A25" s="54" t="s">
        <v>1</v>
      </c>
      <c r="B25" s="55">
        <f>SUM(B24:B24)</f>
        <v>65534.22</v>
      </c>
      <c r="C25" s="93"/>
      <c r="D25" s="94"/>
    </row>
    <row r="26" spans="1:4" s="62" customFormat="1" ht="15">
      <c r="A26" s="56" t="s">
        <v>33</v>
      </c>
      <c r="B26" s="57">
        <f>B22+B25</f>
        <v>11371234.22</v>
      </c>
      <c r="C26" s="91"/>
      <c r="D26" s="92"/>
    </row>
  </sheetData>
  <sheetProtection/>
  <mergeCells count="9">
    <mergeCell ref="C26:D26"/>
    <mergeCell ref="A1:D1"/>
    <mergeCell ref="A2:D2"/>
    <mergeCell ref="A3:D3"/>
    <mergeCell ref="C22:D22"/>
    <mergeCell ref="A6:D6"/>
    <mergeCell ref="A23:D23"/>
    <mergeCell ref="C24:D24"/>
    <mergeCell ref="C25:D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="85" zoomScaleNormal="85" zoomScalePageLayoutView="0" workbookViewId="0" topLeftCell="A1">
      <selection activeCell="A14" sqref="A14"/>
    </sheetView>
  </sheetViews>
  <sheetFormatPr defaultColWidth="9.140625" defaultRowHeight="15"/>
  <cols>
    <col min="1" max="3" width="30.421875" style="0" customWidth="1"/>
    <col min="4" max="4" width="49.421875" style="0" customWidth="1"/>
  </cols>
  <sheetData>
    <row r="1" spans="1:4" ht="15.75">
      <c r="A1" s="72" t="s">
        <v>50</v>
      </c>
      <c r="B1" s="72"/>
      <c r="C1" s="72"/>
      <c r="D1" s="72"/>
    </row>
    <row r="2" spans="1:4" ht="15.75">
      <c r="A2" s="73" t="s">
        <v>51</v>
      </c>
      <c r="B2" s="73"/>
      <c r="C2" s="73"/>
      <c r="D2" s="73"/>
    </row>
    <row r="3" spans="1:4" ht="15.75">
      <c r="A3" s="73" t="s">
        <v>230</v>
      </c>
      <c r="B3" s="73"/>
      <c r="C3" s="73"/>
      <c r="D3" s="73"/>
    </row>
    <row r="6" spans="1:4" ht="27" customHeight="1">
      <c r="A6" s="51" t="s">
        <v>28</v>
      </c>
      <c r="B6" s="52" t="s">
        <v>23</v>
      </c>
      <c r="C6" s="52" t="s">
        <v>24</v>
      </c>
      <c r="D6" s="52" t="s">
        <v>25</v>
      </c>
    </row>
    <row r="7" spans="1:4" s="60" customFormat="1" ht="25.5" customHeight="1">
      <c r="A7" s="80" t="s">
        <v>52</v>
      </c>
      <c r="B7" s="80"/>
      <c r="C7" s="80"/>
      <c r="D7" s="80"/>
    </row>
    <row r="8" spans="1:4" ht="42" customHeight="1">
      <c r="A8" s="43">
        <v>44236</v>
      </c>
      <c r="B8" s="44">
        <v>3000</v>
      </c>
      <c r="C8" s="49" t="s">
        <v>120</v>
      </c>
      <c r="D8" s="47" t="s">
        <v>119</v>
      </c>
    </row>
    <row r="9" spans="1:4" ht="42" customHeight="1">
      <c r="A9" s="43">
        <v>44242</v>
      </c>
      <c r="B9" s="44">
        <v>6000</v>
      </c>
      <c r="C9" s="49" t="s">
        <v>120</v>
      </c>
      <c r="D9" s="47" t="s">
        <v>250</v>
      </c>
    </row>
    <row r="10" spans="1:4" ht="42" customHeight="1">
      <c r="A10" s="43">
        <v>44243</v>
      </c>
      <c r="B10" s="44">
        <v>3000</v>
      </c>
      <c r="C10" s="49" t="s">
        <v>120</v>
      </c>
      <c r="D10" s="47" t="s">
        <v>119</v>
      </c>
    </row>
    <row r="11" spans="1:4" ht="42" customHeight="1">
      <c r="A11" s="43">
        <v>44245</v>
      </c>
      <c r="B11" s="44">
        <v>3000</v>
      </c>
      <c r="C11" s="49" t="s">
        <v>120</v>
      </c>
      <c r="D11" s="47" t="s">
        <v>119</v>
      </c>
    </row>
    <row r="12" spans="1:4" ht="42" customHeight="1">
      <c r="A12" s="43">
        <v>44251</v>
      </c>
      <c r="B12" s="44">
        <v>3000</v>
      </c>
      <c r="C12" s="49" t="s">
        <v>120</v>
      </c>
      <c r="D12" s="47" t="s">
        <v>119</v>
      </c>
    </row>
    <row r="13" spans="1:4" ht="42" customHeight="1">
      <c r="A13" s="43">
        <v>44252</v>
      </c>
      <c r="B13" s="44">
        <v>3000</v>
      </c>
      <c r="C13" s="49" t="s">
        <v>120</v>
      </c>
      <c r="D13" s="47" t="s">
        <v>119</v>
      </c>
    </row>
    <row r="14" spans="1:4" s="61" customFormat="1" ht="15">
      <c r="A14" s="54" t="s">
        <v>1</v>
      </c>
      <c r="B14" s="55">
        <f>SUM(B8:B13)</f>
        <v>21000</v>
      </c>
      <c r="C14" s="93"/>
      <c r="D14" s="94"/>
    </row>
  </sheetData>
  <sheetProtection/>
  <mergeCells count="5">
    <mergeCell ref="A1:D1"/>
    <mergeCell ref="A2:D2"/>
    <mergeCell ref="A3:D3"/>
    <mergeCell ref="A7:D7"/>
    <mergeCell ref="C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2021-03-09T14:41:15Z</dcterms:modified>
  <cp:category/>
  <cp:version/>
  <cp:contentType/>
  <cp:contentStatus/>
</cp:coreProperties>
</file>